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otinto-my.sharepoint.com/personal/myles_lockett_riotinto_com/Documents/Documents/00_HDriveCopy/My Pictures/Formula Vee/Points spreadsheets/2023/"/>
    </mc:Choice>
  </mc:AlternateContent>
  <xr:revisionPtr revIDLastSave="0" documentId="8_{4A1BA4AB-28FF-4026-8CA8-8DD6123DB934}" xr6:coauthVersionLast="47" xr6:coauthVersionMax="47" xr10:uidLastSave="{00000000-0000-0000-0000-000000000000}"/>
  <bookViews>
    <workbookView xWindow="-25320" yWindow="390" windowWidth="25440" windowHeight="15390" tabRatio="599" xr2:uid="{00000000-000D-0000-FFFF-FFFF00000000}"/>
  </bookViews>
  <sheets>
    <sheet name="1200" sheetId="6" r:id="rId1"/>
    <sheet name="1600" sheetId="7" r:id="rId2"/>
    <sheet name="most improved" sheetId="8" r:id="rId3"/>
  </sheets>
  <definedNames>
    <definedName name="_xlnm.Print_Area" localSheetId="2">'most improved'!$B$3:$U$34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7" i="7" l="1"/>
  <c r="AR68" i="7" s="1"/>
  <c r="AR69" i="7" s="1"/>
  <c r="AR70" i="7" s="1"/>
  <c r="AR71" i="7" s="1"/>
  <c r="AR72" i="7" s="1"/>
  <c r="AR73" i="7" s="1"/>
  <c r="AR74" i="7" s="1"/>
  <c r="AR75" i="7" s="1"/>
  <c r="AR76" i="7" s="1"/>
  <c r="AR77" i="7" s="1"/>
  <c r="AR78" i="7" s="1"/>
  <c r="AR79" i="7" s="1"/>
  <c r="AR80" i="7" s="1"/>
  <c r="AR81" i="7" s="1"/>
  <c r="AR66" i="7"/>
  <c r="L71" i="7"/>
  <c r="L72" i="7"/>
  <c r="AR55" i="6"/>
  <c r="AR56" i="6" s="1"/>
  <c r="AR57" i="6" s="1"/>
  <c r="AR58" i="6" s="1"/>
  <c r="AR59" i="6" s="1"/>
  <c r="AR60" i="6" s="1"/>
  <c r="AR61" i="6" s="1"/>
  <c r="AR62" i="6" s="1"/>
  <c r="AR63" i="6" s="1"/>
  <c r="AR64" i="6" s="1"/>
  <c r="AR65" i="6" s="1"/>
  <c r="AR54" i="6"/>
  <c r="AR46" i="7"/>
  <c r="AR47" i="7" s="1"/>
  <c r="AR48" i="7" s="1"/>
  <c r="AR49" i="7" s="1"/>
  <c r="AR50" i="7" s="1"/>
  <c r="AR51" i="7" s="1"/>
  <c r="AR52" i="7" s="1"/>
  <c r="AR53" i="7" s="1"/>
  <c r="AR54" i="7" s="1"/>
  <c r="AR55" i="7" s="1"/>
  <c r="AR56" i="7" s="1"/>
  <c r="AR57" i="7" s="1"/>
  <c r="AR58" i="7" s="1"/>
  <c r="AR59" i="7" s="1"/>
  <c r="AR60" i="7" s="1"/>
  <c r="AR61" i="7" s="1"/>
  <c r="AR26" i="7"/>
  <c r="AR27" i="7" s="1"/>
  <c r="AR28" i="7" s="1"/>
  <c r="AR29" i="7" s="1"/>
  <c r="AR30" i="7" s="1"/>
  <c r="AR31" i="7" s="1"/>
  <c r="AR32" i="7" s="1"/>
  <c r="AR33" i="7" s="1"/>
  <c r="AR34" i="7" s="1"/>
  <c r="AR35" i="7" s="1"/>
  <c r="AR36" i="7" s="1"/>
  <c r="AR37" i="7" s="1"/>
  <c r="AR38" i="7" s="1"/>
  <c r="AQ38" i="7"/>
  <c r="B38" i="7" s="1"/>
  <c r="I5" i="7"/>
  <c r="L5" i="7"/>
  <c r="P5" i="7"/>
  <c r="T5" i="7"/>
  <c r="X5" i="7"/>
  <c r="AB5" i="7"/>
  <c r="AF5" i="7"/>
  <c r="AJ5" i="7"/>
  <c r="AP5" i="7"/>
  <c r="AR5" i="7"/>
  <c r="AS5" i="7"/>
  <c r="AT5" i="7"/>
  <c r="AR38" i="6"/>
  <c r="AR39" i="6" s="1"/>
  <c r="AR40" i="6" s="1"/>
  <c r="AR41" i="6" s="1"/>
  <c r="AR42" i="6" s="1"/>
  <c r="AR43" i="6" s="1"/>
  <c r="AR44" i="6" s="1"/>
  <c r="AR45" i="6" s="1"/>
  <c r="AR46" i="6" s="1"/>
  <c r="AR47" i="6" s="1"/>
  <c r="AR48" i="6" s="1"/>
  <c r="AR49" i="6" s="1"/>
  <c r="I38" i="6"/>
  <c r="AR22" i="6"/>
  <c r="AR23" i="6" s="1"/>
  <c r="AR24" i="6" s="1"/>
  <c r="AR25" i="6" s="1"/>
  <c r="AR26" i="6" s="1"/>
  <c r="AR27" i="6" s="1"/>
  <c r="AR28" i="6" s="1"/>
  <c r="AR29" i="6" s="1"/>
  <c r="AR30" i="6" s="1"/>
  <c r="AR31" i="6" s="1"/>
  <c r="AR32" i="6" s="1"/>
  <c r="AR33" i="6" s="1"/>
  <c r="L70" i="7"/>
  <c r="L73" i="7"/>
  <c r="T70" i="7"/>
  <c r="T73" i="7"/>
  <c r="AF73" i="7"/>
  <c r="AF70" i="7"/>
  <c r="AQ36" i="7"/>
  <c r="B36" i="7" s="1"/>
  <c r="AF65" i="6"/>
  <c r="T65" i="6"/>
  <c r="L65" i="6"/>
  <c r="AQ28" i="6"/>
  <c r="B28" i="6" s="1"/>
  <c r="AP44" i="6"/>
  <c r="AJ44" i="6"/>
  <c r="AB44" i="6"/>
  <c r="X44" i="6"/>
  <c r="P44" i="6"/>
  <c r="I44" i="6"/>
  <c r="I10" i="6"/>
  <c r="L10" i="6"/>
  <c r="P10" i="6"/>
  <c r="T10" i="6"/>
  <c r="X10" i="6"/>
  <c r="AB10" i="6"/>
  <c r="AF10" i="6"/>
  <c r="AJ10" i="6"/>
  <c r="AP10" i="6"/>
  <c r="AR10" i="6"/>
  <c r="AS10" i="6"/>
  <c r="AT10" i="6"/>
  <c r="AU5" i="7" l="1"/>
  <c r="A38" i="7"/>
  <c r="AR39" i="7"/>
  <c r="AR40" i="7" s="1"/>
  <c r="AR41" i="7" s="1"/>
  <c r="AQ5" i="7"/>
  <c r="AU10" i="6"/>
  <c r="AQ70" i="7"/>
  <c r="B70" i="7" s="1"/>
  <c r="AQ73" i="7"/>
  <c r="B73" i="7" s="1"/>
  <c r="AQ65" i="6"/>
  <c r="B65" i="6" s="1"/>
  <c r="AQ44" i="6"/>
  <c r="B44" i="6" s="1"/>
  <c r="AQ10" i="6"/>
  <c r="AQ21" i="6"/>
  <c r="P40" i="6"/>
  <c r="P38" i="6"/>
  <c r="P43" i="6"/>
  <c r="P46" i="6"/>
  <c r="P49" i="6"/>
  <c r="P48" i="6"/>
  <c r="P47" i="6"/>
  <c r="P42" i="6"/>
  <c r="P41" i="6"/>
  <c r="P45" i="6"/>
  <c r="P39" i="6"/>
  <c r="P37" i="6"/>
  <c r="T56" i="6"/>
  <c r="T57" i="6"/>
  <c r="T64" i="6"/>
  <c r="T63" i="6"/>
  <c r="T62" i="6"/>
  <c r="T61" i="6"/>
  <c r="T60" i="6"/>
  <c r="T55" i="6"/>
  <c r="T53" i="6"/>
  <c r="T59" i="6"/>
  <c r="T58" i="6"/>
  <c r="T54" i="6"/>
  <c r="P56" i="7"/>
  <c r="P53" i="7"/>
  <c r="P61" i="7"/>
  <c r="P51" i="7"/>
  <c r="P47" i="7"/>
  <c r="P60" i="7"/>
  <c r="P52" i="7"/>
  <c r="P50" i="7"/>
  <c r="P55" i="7"/>
  <c r="P57" i="7"/>
  <c r="P49" i="7"/>
  <c r="P59" i="7"/>
  <c r="P45" i="7"/>
  <c r="P54" i="7"/>
  <c r="P58" i="7"/>
  <c r="P48" i="7"/>
  <c r="P46" i="7"/>
  <c r="T81" i="7"/>
  <c r="T80" i="7"/>
  <c r="T68" i="7"/>
  <c r="T79" i="7"/>
  <c r="T71" i="7"/>
  <c r="T78" i="7"/>
  <c r="T69" i="7"/>
  <c r="T72" i="7"/>
  <c r="T77" i="7"/>
  <c r="T74" i="7"/>
  <c r="T65" i="7"/>
  <c r="T76" i="7"/>
  <c r="T67" i="7"/>
  <c r="T75" i="7"/>
  <c r="T66" i="7"/>
  <c r="AF56" i="6"/>
  <c r="L56" i="6"/>
  <c r="AP40" i="6"/>
  <c r="AJ40" i="6"/>
  <c r="AB40" i="6"/>
  <c r="X40" i="6"/>
  <c r="I40" i="6"/>
  <c r="AQ24" i="6"/>
  <c r="B24" i="6" s="1"/>
  <c r="I8" i="6"/>
  <c r="L8" i="6"/>
  <c r="P8" i="6"/>
  <c r="T8" i="6"/>
  <c r="X8" i="6"/>
  <c r="AB8" i="6"/>
  <c r="AF8" i="6"/>
  <c r="AJ8" i="6"/>
  <c r="AP8" i="6"/>
  <c r="AR8" i="6"/>
  <c r="AS8" i="6"/>
  <c r="AT8" i="6"/>
  <c r="AV5" i="7" l="1"/>
  <c r="B5" i="7" s="1"/>
  <c r="AU8" i="6"/>
  <c r="AV10" i="6"/>
  <c r="B10" i="6" s="1"/>
  <c r="AQ56" i="6"/>
  <c r="B56" i="6" s="1"/>
  <c r="AQ40" i="6"/>
  <c r="B40" i="6" s="1"/>
  <c r="AQ8" i="6"/>
  <c r="AP61" i="7"/>
  <c r="AJ61" i="7"/>
  <c r="AB61" i="7"/>
  <c r="X61" i="7"/>
  <c r="I61" i="7"/>
  <c r="AQ26" i="7"/>
  <c r="B26" i="7" s="1"/>
  <c r="Q16" i="8"/>
  <c r="AJ11" i="6"/>
  <c r="AJ16" i="6"/>
  <c r="AJ15" i="6"/>
  <c r="AJ48" i="7"/>
  <c r="I10" i="7"/>
  <c r="L10" i="7"/>
  <c r="P10" i="7"/>
  <c r="T10" i="7"/>
  <c r="X10" i="7"/>
  <c r="AB10" i="7"/>
  <c r="AF10" i="7"/>
  <c r="AJ10" i="7"/>
  <c r="AP10" i="7"/>
  <c r="AR10" i="7"/>
  <c r="AS10" i="7"/>
  <c r="AT10" i="7"/>
  <c r="AQ39" i="7"/>
  <c r="AF71" i="7"/>
  <c r="AQ71" i="7" s="1"/>
  <c r="AF72" i="7"/>
  <c r="AQ72" i="7" s="1"/>
  <c r="AT6" i="7"/>
  <c r="AT17" i="7"/>
  <c r="AT16" i="7"/>
  <c r="AT4" i="7"/>
  <c r="AT15" i="7"/>
  <c r="AT18" i="7"/>
  <c r="AT12" i="7"/>
  <c r="AT7" i="7"/>
  <c r="AT9" i="7"/>
  <c r="AT13" i="7"/>
  <c r="AT8" i="7"/>
  <c r="AT19" i="7"/>
  <c r="AT14" i="7"/>
  <c r="AT11" i="7"/>
  <c r="AT20" i="7"/>
  <c r="AS6" i="7"/>
  <c r="AS17" i="7"/>
  <c r="AS16" i="7"/>
  <c r="AS4" i="7"/>
  <c r="AS15" i="7"/>
  <c r="AS18" i="7"/>
  <c r="AS12" i="7"/>
  <c r="AS7" i="7"/>
  <c r="AS9" i="7"/>
  <c r="AS13" i="7"/>
  <c r="AS8" i="7"/>
  <c r="AS19" i="7"/>
  <c r="AS14" i="7"/>
  <c r="AS11" i="7"/>
  <c r="AS20" i="7"/>
  <c r="AR6" i="7"/>
  <c r="AR17" i="7"/>
  <c r="AR16" i="7"/>
  <c r="AR4" i="7"/>
  <c r="AR15" i="7"/>
  <c r="AR18" i="7"/>
  <c r="AR12" i="7"/>
  <c r="AR7" i="7"/>
  <c r="AR9" i="7"/>
  <c r="AR13" i="7"/>
  <c r="AR8" i="7"/>
  <c r="AR19" i="7"/>
  <c r="AR14" i="7"/>
  <c r="AR11" i="7"/>
  <c r="AR20" i="7"/>
  <c r="AR4" i="6"/>
  <c r="AR14" i="6"/>
  <c r="AT6" i="6"/>
  <c r="AT7" i="6"/>
  <c r="AT14" i="6"/>
  <c r="AT12" i="6"/>
  <c r="AT11" i="6"/>
  <c r="AT16" i="6"/>
  <c r="AT15" i="6"/>
  <c r="AT5" i="6"/>
  <c r="AT13" i="6"/>
  <c r="AT9" i="6"/>
  <c r="AT4" i="6"/>
  <c r="AS6" i="6"/>
  <c r="AS7" i="6"/>
  <c r="AS14" i="6"/>
  <c r="AS12" i="6"/>
  <c r="AS11" i="6"/>
  <c r="AS16" i="6"/>
  <c r="AS15" i="6"/>
  <c r="AS5" i="6"/>
  <c r="AS13" i="6"/>
  <c r="AS9" i="6"/>
  <c r="AS4" i="6"/>
  <c r="AR6" i="6"/>
  <c r="AR7" i="6"/>
  <c r="AR12" i="6"/>
  <c r="AR11" i="6"/>
  <c r="AR16" i="6"/>
  <c r="AR15" i="6"/>
  <c r="AR5" i="6"/>
  <c r="AR13" i="6"/>
  <c r="AR9" i="6"/>
  <c r="AB39" i="6"/>
  <c r="AB45" i="6"/>
  <c r="AB48" i="6"/>
  <c r="AB41" i="6"/>
  <c r="AB42" i="6"/>
  <c r="AB49" i="6"/>
  <c r="AB47" i="6"/>
  <c r="AB46" i="6"/>
  <c r="AB38" i="6"/>
  <c r="AB43" i="6"/>
  <c r="AB37" i="6"/>
  <c r="AB9" i="6"/>
  <c r="AB7" i="6"/>
  <c r="AB6" i="6"/>
  <c r="AB14" i="6"/>
  <c r="AB15" i="6"/>
  <c r="AB12" i="6"/>
  <c r="AB11" i="6"/>
  <c r="AB16" i="6"/>
  <c r="AB5" i="6"/>
  <c r="AB13" i="6"/>
  <c r="AB4" i="6"/>
  <c r="AB58" i="7"/>
  <c r="AB46" i="7"/>
  <c r="AB45" i="7"/>
  <c r="AB54" i="7"/>
  <c r="AB55" i="7"/>
  <c r="AB47" i="7"/>
  <c r="AB49" i="7"/>
  <c r="AB59" i="7"/>
  <c r="AB50" i="7"/>
  <c r="AB52" i="7"/>
  <c r="AB57" i="7"/>
  <c r="AB51" i="7"/>
  <c r="AB56" i="7"/>
  <c r="AB53" i="7"/>
  <c r="AB60" i="7"/>
  <c r="AB48" i="7"/>
  <c r="I20" i="7"/>
  <c r="L20" i="7"/>
  <c r="P20" i="7"/>
  <c r="T20" i="7"/>
  <c r="X20" i="7"/>
  <c r="AB20" i="7"/>
  <c r="AF20" i="7"/>
  <c r="AJ20" i="7"/>
  <c r="AP20" i="7"/>
  <c r="AB4" i="7"/>
  <c r="AB17" i="7"/>
  <c r="AB6" i="7"/>
  <c r="AB16" i="7"/>
  <c r="AB15" i="7"/>
  <c r="AB18" i="7"/>
  <c r="AB12" i="7"/>
  <c r="AB7" i="7"/>
  <c r="AB9" i="7"/>
  <c r="AB8" i="7"/>
  <c r="AB19" i="7"/>
  <c r="AB13" i="7"/>
  <c r="AB11" i="7"/>
  <c r="AB14" i="7"/>
  <c r="AP49" i="6"/>
  <c r="AP46" i="6"/>
  <c r="AP38" i="6"/>
  <c r="AP43" i="6"/>
  <c r="AJ49" i="6"/>
  <c r="AJ46" i="6"/>
  <c r="AJ38" i="6"/>
  <c r="AJ43" i="6"/>
  <c r="X42" i="6"/>
  <c r="X49" i="6"/>
  <c r="X46" i="6"/>
  <c r="X38" i="6"/>
  <c r="X43" i="6"/>
  <c r="AQ28" i="7"/>
  <c r="B28" i="7" s="1"/>
  <c r="X15" i="7"/>
  <c r="Q15" i="8"/>
  <c r="Q26" i="8"/>
  <c r="Q5" i="8"/>
  <c r="Q6" i="8"/>
  <c r="Q13" i="8"/>
  <c r="Q17" i="8"/>
  <c r="Q30" i="8"/>
  <c r="Q32" i="8"/>
  <c r="Q23" i="8"/>
  <c r="Q20" i="8"/>
  <c r="Q21" i="8"/>
  <c r="Q28" i="8"/>
  <c r="Q33" i="8"/>
  <c r="Q34" i="8"/>
  <c r="Q45" i="8"/>
  <c r="Q52" i="8"/>
  <c r="Q42" i="8"/>
  <c r="Q47" i="8"/>
  <c r="Q51" i="8"/>
  <c r="Q44" i="8"/>
  <c r="Q58" i="8"/>
  <c r="Q46" i="8"/>
  <c r="Q55" i="8"/>
  <c r="Q43" i="8"/>
  <c r="Q41" i="8"/>
  <c r="Q48" i="8"/>
  <c r="Q62" i="8"/>
  <c r="Q57" i="8"/>
  <c r="Q61" i="8"/>
  <c r="Q50" i="8"/>
  <c r="Q60" i="8"/>
  <c r="AQ26" i="6"/>
  <c r="AQ27" i="6"/>
  <c r="AQ22" i="6"/>
  <c r="AQ30" i="6"/>
  <c r="AQ33" i="6"/>
  <c r="X47" i="6"/>
  <c r="X48" i="6"/>
  <c r="X45" i="6"/>
  <c r="X41" i="6"/>
  <c r="X39" i="6"/>
  <c r="X37" i="6"/>
  <c r="X59" i="7"/>
  <c r="X60" i="7"/>
  <c r="X58" i="7"/>
  <c r="X50" i="7"/>
  <c r="X56" i="7"/>
  <c r="X53" i="7"/>
  <c r="X57" i="7"/>
  <c r="X46" i="7"/>
  <c r="X51" i="7"/>
  <c r="X49" i="7"/>
  <c r="X47" i="7"/>
  <c r="X52" i="7"/>
  <c r="X54" i="7"/>
  <c r="X55" i="7"/>
  <c r="X48" i="7"/>
  <c r="X45" i="7"/>
  <c r="P12" i="7"/>
  <c r="I12" i="7"/>
  <c r="L12" i="7"/>
  <c r="T12" i="7"/>
  <c r="X12" i="7"/>
  <c r="AF12" i="7"/>
  <c r="AJ12" i="7"/>
  <c r="AP12" i="7"/>
  <c r="AV8" i="6" l="1"/>
  <c r="B8" i="6" s="1"/>
  <c r="A73" i="7"/>
  <c r="A70" i="7"/>
  <c r="AQ61" i="7"/>
  <c r="B61" i="7" s="1"/>
  <c r="A56" i="6"/>
  <c r="A40" i="6"/>
  <c r="AQ49" i="6"/>
  <c r="B49" i="6" s="1"/>
  <c r="A61" i="7"/>
  <c r="A36" i="7"/>
  <c r="A26" i="7"/>
  <c r="AU10" i="7"/>
  <c r="AQ10" i="7"/>
  <c r="B71" i="7"/>
  <c r="B72" i="7"/>
  <c r="AU12" i="7"/>
  <c r="AQ20" i="7"/>
  <c r="AU20" i="7"/>
  <c r="A28" i="7"/>
  <c r="AQ12" i="7"/>
  <c r="L60" i="6"/>
  <c r="X60" i="6"/>
  <c r="AF60" i="6"/>
  <c r="AP60" i="6"/>
  <c r="I11" i="6"/>
  <c r="L11" i="6"/>
  <c r="P11" i="6"/>
  <c r="T11" i="6"/>
  <c r="X11" i="6"/>
  <c r="AF11" i="6"/>
  <c r="AP11" i="6"/>
  <c r="B26" i="6"/>
  <c r="A65" i="6" l="1"/>
  <c r="A44" i="6"/>
  <c r="AQ60" i="6"/>
  <c r="B60" i="6" s="1"/>
  <c r="AQ11" i="6"/>
  <c r="AV10" i="7"/>
  <c r="B10" i="7" s="1"/>
  <c r="AV20" i="7"/>
  <c r="B20" i="7" s="1"/>
  <c r="AV12" i="7"/>
  <c r="B12" i="7" s="1"/>
  <c r="AU11" i="6"/>
  <c r="I14" i="7"/>
  <c r="L14" i="7"/>
  <c r="P14" i="7"/>
  <c r="T14" i="7"/>
  <c r="X14" i="7"/>
  <c r="AF14" i="7"/>
  <c r="AJ14" i="7"/>
  <c r="AP14" i="7"/>
  <c r="AV11" i="6" l="1"/>
  <c r="B11" i="6" s="1"/>
  <c r="A71" i="7"/>
  <c r="AQ14" i="7"/>
  <c r="AU14" i="7"/>
  <c r="A72" i="7" l="1"/>
  <c r="A49" i="6"/>
  <c r="AU5" i="6"/>
  <c r="AU4" i="6"/>
  <c r="AV14" i="7"/>
  <c r="B14" i="7" s="1"/>
  <c r="AU7" i="7"/>
  <c r="AU18" i="7"/>
  <c r="AU11" i="7"/>
  <c r="AU16" i="7"/>
  <c r="AU4" i="7"/>
  <c r="AU17" i="7"/>
  <c r="AU19" i="7"/>
  <c r="AU13" i="7"/>
  <c r="AU9" i="7"/>
  <c r="AU15" i="7"/>
  <c r="AU6" i="7"/>
  <c r="AU8" i="7"/>
  <c r="AU12" i="6"/>
  <c r="AU14" i="6"/>
  <c r="AU15" i="6"/>
  <c r="AU16" i="6"/>
  <c r="AU13" i="6"/>
  <c r="AU7" i="6"/>
  <c r="AU9" i="6"/>
  <c r="AU6" i="6"/>
  <c r="A60" i="6" l="1"/>
  <c r="A26" i="6"/>
  <c r="AQ25" i="7"/>
  <c r="AQ41" i="7" l="1"/>
  <c r="B41" i="7" s="1"/>
  <c r="A41" i="7" l="1"/>
  <c r="Q59" i="8"/>
  <c r="I6" i="6" l="1"/>
  <c r="L6" i="6"/>
  <c r="P6" i="6"/>
  <c r="T6" i="6"/>
  <c r="X6" i="6"/>
  <c r="AF6" i="6"/>
  <c r="AJ6" i="6"/>
  <c r="AP6" i="6"/>
  <c r="I55" i="7"/>
  <c r="I46" i="7"/>
  <c r="I60" i="7"/>
  <c r="I50" i="7"/>
  <c r="I59" i="7"/>
  <c r="AQ6" i="6" l="1"/>
  <c r="AV6" i="6" s="1"/>
  <c r="B6" i="6" s="1"/>
  <c r="AQ29" i="7"/>
  <c r="AQ31" i="7"/>
  <c r="AQ32" i="7"/>
  <c r="AQ33" i="7"/>
  <c r="AQ27" i="7"/>
  <c r="AQ34" i="7"/>
  <c r="AQ40" i="7"/>
  <c r="AQ35" i="7"/>
  <c r="AQ37" i="7"/>
  <c r="AQ30" i="7"/>
  <c r="AQ23" i="6"/>
  <c r="AQ29" i="6"/>
  <c r="AQ32" i="6"/>
  <c r="AQ25" i="6"/>
  <c r="AQ31" i="6"/>
  <c r="AF54" i="6" l="1"/>
  <c r="AF61" i="6"/>
  <c r="AF53" i="6"/>
  <c r="AF58" i="6"/>
  <c r="AF62" i="6"/>
  <c r="AF63" i="6"/>
  <c r="AF64" i="6"/>
  <c r="AF57" i="6"/>
  <c r="AF59" i="6"/>
  <c r="X54" i="6"/>
  <c r="X61" i="6"/>
  <c r="X53" i="6"/>
  <c r="X58" i="6"/>
  <c r="X62" i="6"/>
  <c r="X63" i="6"/>
  <c r="X64" i="6"/>
  <c r="X57" i="6"/>
  <c r="X59" i="6"/>
  <c r="L54" i="6"/>
  <c r="L61" i="6"/>
  <c r="AQ61" i="6" s="1"/>
  <c r="L53" i="6"/>
  <c r="L58" i="6"/>
  <c r="L62" i="6"/>
  <c r="L63" i="6"/>
  <c r="L64" i="6"/>
  <c r="L57" i="6"/>
  <c r="L59" i="6"/>
  <c r="AF55" i="6"/>
  <c r="X55" i="6"/>
  <c r="L55" i="6"/>
  <c r="AP45" i="6"/>
  <c r="AP48" i="6"/>
  <c r="AP41" i="6"/>
  <c r="AP37" i="6"/>
  <c r="AP42" i="6"/>
  <c r="AP47" i="6"/>
  <c r="AJ45" i="6"/>
  <c r="AJ48" i="6"/>
  <c r="AJ41" i="6"/>
  <c r="AJ37" i="6"/>
  <c r="AJ42" i="6"/>
  <c r="AJ47" i="6"/>
  <c r="AP39" i="6"/>
  <c r="AJ39" i="6"/>
  <c r="I45" i="6"/>
  <c r="I48" i="6"/>
  <c r="I46" i="6"/>
  <c r="AQ46" i="6" s="1"/>
  <c r="AQ38" i="6"/>
  <c r="I41" i="6"/>
  <c r="I37" i="6"/>
  <c r="I43" i="6"/>
  <c r="AQ43" i="6" s="1"/>
  <c r="I42" i="6"/>
  <c r="I47" i="6"/>
  <c r="I39" i="6"/>
  <c r="AP15" i="6"/>
  <c r="AP7" i="6"/>
  <c r="AP5" i="6"/>
  <c r="AP4" i="6"/>
  <c r="AP13" i="6"/>
  <c r="AP16" i="6"/>
  <c r="AP12" i="6"/>
  <c r="AP9" i="6"/>
  <c r="AP14" i="6"/>
  <c r="AJ7" i="6"/>
  <c r="AJ5" i="6"/>
  <c r="AJ4" i="6"/>
  <c r="AJ13" i="6"/>
  <c r="AJ12" i="6"/>
  <c r="AJ9" i="6"/>
  <c r="AJ14" i="6"/>
  <c r="AF15" i="6"/>
  <c r="AF7" i="6"/>
  <c r="AF5" i="6"/>
  <c r="AF4" i="6"/>
  <c r="AF13" i="6"/>
  <c r="AF16" i="6"/>
  <c r="AF12" i="6"/>
  <c r="AF9" i="6"/>
  <c r="AF14" i="6"/>
  <c r="X15" i="6"/>
  <c r="X7" i="6"/>
  <c r="X5" i="6"/>
  <c r="X4" i="6"/>
  <c r="X13" i="6"/>
  <c r="X16" i="6"/>
  <c r="X12" i="6"/>
  <c r="X9" i="6"/>
  <c r="X14" i="6"/>
  <c r="T15" i="6"/>
  <c r="T7" i="6"/>
  <c r="T5" i="6"/>
  <c r="T4" i="6"/>
  <c r="T13" i="6"/>
  <c r="T16" i="6"/>
  <c r="T12" i="6"/>
  <c r="T9" i="6"/>
  <c r="T14" i="6"/>
  <c r="P15" i="6"/>
  <c r="P7" i="6"/>
  <c r="P5" i="6"/>
  <c r="P4" i="6"/>
  <c r="P13" i="6"/>
  <c r="P16" i="6"/>
  <c r="P12" i="6"/>
  <c r="P9" i="6"/>
  <c r="P14" i="6"/>
  <c r="L15" i="6"/>
  <c r="L7" i="6"/>
  <c r="L5" i="6"/>
  <c r="L4" i="6"/>
  <c r="L13" i="6"/>
  <c r="L16" i="6"/>
  <c r="L12" i="6"/>
  <c r="L9" i="6"/>
  <c r="L14" i="6"/>
  <c r="I15" i="6"/>
  <c r="I7" i="6"/>
  <c r="I5" i="6"/>
  <c r="I4" i="6"/>
  <c r="I13" i="6"/>
  <c r="I16" i="6"/>
  <c r="I12" i="6"/>
  <c r="I9" i="6"/>
  <c r="I14" i="6"/>
  <c r="AP4" i="7"/>
  <c r="AP17" i="7"/>
  <c r="AP11" i="7"/>
  <c r="AP13" i="7"/>
  <c r="AP8" i="7"/>
  <c r="AP15" i="7"/>
  <c r="AP7" i="7"/>
  <c r="AP16" i="7"/>
  <c r="AP19" i="7"/>
  <c r="AP6" i="7"/>
  <c r="AP9" i="7"/>
  <c r="AP18" i="7"/>
  <c r="AJ4" i="7"/>
  <c r="AJ17" i="7"/>
  <c r="AJ11" i="7"/>
  <c r="AJ13" i="7"/>
  <c r="AJ8" i="7"/>
  <c r="AJ15" i="7"/>
  <c r="AJ7" i="7"/>
  <c r="AJ16" i="7"/>
  <c r="AJ19" i="7"/>
  <c r="AJ6" i="7"/>
  <c r="AJ9" i="7"/>
  <c r="AJ18" i="7"/>
  <c r="AF4" i="7"/>
  <c r="AF17" i="7"/>
  <c r="AF11" i="7"/>
  <c r="AF13" i="7"/>
  <c r="AF8" i="7"/>
  <c r="AF15" i="7"/>
  <c r="AF7" i="7"/>
  <c r="AF16" i="7"/>
  <c r="AF19" i="7"/>
  <c r="AF6" i="7"/>
  <c r="AF9" i="7"/>
  <c r="AF18" i="7"/>
  <c r="X4" i="7"/>
  <c r="X17" i="7"/>
  <c r="X11" i="7"/>
  <c r="X13" i="7"/>
  <c r="X8" i="7"/>
  <c r="X7" i="7"/>
  <c r="X16" i="7"/>
  <c r="X19" i="7"/>
  <c r="X6" i="7"/>
  <c r="X9" i="7"/>
  <c r="X18" i="7"/>
  <c r="T4" i="7"/>
  <c r="T17" i="7"/>
  <c r="T11" i="7"/>
  <c r="T13" i="7"/>
  <c r="T8" i="7"/>
  <c r="T15" i="7"/>
  <c r="T7" i="7"/>
  <c r="T16" i="7"/>
  <c r="T19" i="7"/>
  <c r="T6" i="7"/>
  <c r="T9" i="7"/>
  <c r="T18" i="7"/>
  <c r="P4" i="7"/>
  <c r="P17" i="7"/>
  <c r="P11" i="7"/>
  <c r="P13" i="7"/>
  <c r="P8" i="7"/>
  <c r="P15" i="7"/>
  <c r="P7" i="7"/>
  <c r="P16" i="7"/>
  <c r="P19" i="7"/>
  <c r="P6" i="7"/>
  <c r="P9" i="7"/>
  <c r="P18" i="7"/>
  <c r="L4" i="7"/>
  <c r="L17" i="7"/>
  <c r="L11" i="7"/>
  <c r="L13" i="7"/>
  <c r="L8" i="7"/>
  <c r="L15" i="7"/>
  <c r="L7" i="7"/>
  <c r="L16" i="7"/>
  <c r="L19" i="7"/>
  <c r="L6" i="7"/>
  <c r="L9" i="7"/>
  <c r="L18" i="7"/>
  <c r="I4" i="7"/>
  <c r="I17" i="7"/>
  <c r="I11" i="7"/>
  <c r="I13" i="7"/>
  <c r="I8" i="7"/>
  <c r="I15" i="7"/>
  <c r="I7" i="7"/>
  <c r="I16" i="7"/>
  <c r="I19" i="7"/>
  <c r="I6" i="7"/>
  <c r="I9" i="7"/>
  <c r="I18" i="7"/>
  <c r="AF68" i="7"/>
  <c r="AF77" i="7"/>
  <c r="X68" i="7"/>
  <c r="X77" i="7"/>
  <c r="L68" i="7"/>
  <c r="L77" i="7"/>
  <c r="AP60" i="7"/>
  <c r="AP50" i="7"/>
  <c r="AP59" i="7"/>
  <c r="AJ60" i="7"/>
  <c r="AJ50" i="7"/>
  <c r="AJ59" i="7"/>
  <c r="B30" i="7"/>
  <c r="B39" i="7"/>
  <c r="AQ58" i="6" l="1"/>
  <c r="AQ59" i="6"/>
  <c r="AQ53" i="6"/>
  <c r="AQ54" i="6"/>
  <c r="AQ48" i="6"/>
  <c r="AQ77" i="7"/>
  <c r="B77" i="7" s="1"/>
  <c r="AQ68" i="7"/>
  <c r="B68" i="7" s="1"/>
  <c r="AQ50" i="7"/>
  <c r="B50" i="7" s="1"/>
  <c r="AQ59" i="7"/>
  <c r="B59" i="7" s="1"/>
  <c r="AQ60" i="7"/>
  <c r="B60" i="7" s="1"/>
  <c r="AQ41" i="6"/>
  <c r="AQ47" i="6"/>
  <c r="AQ45" i="6"/>
  <c r="AQ4" i="6"/>
  <c r="AQ37" i="6"/>
  <c r="AQ39" i="6"/>
  <c r="AQ57" i="6"/>
  <c r="AQ64" i="6"/>
  <c r="AQ63" i="6"/>
  <c r="AQ42" i="6"/>
  <c r="AQ55" i="6"/>
  <c r="AQ62" i="6"/>
  <c r="AQ13" i="6"/>
  <c r="AQ5" i="6"/>
  <c r="AQ7" i="6"/>
  <c r="AQ14" i="6"/>
  <c r="AQ15" i="6"/>
  <c r="AQ9" i="6"/>
  <c r="AQ12" i="6"/>
  <c r="AQ16" i="6"/>
  <c r="AQ18" i="7"/>
  <c r="AQ9" i="7"/>
  <c r="AV9" i="7" l="1"/>
  <c r="B9" i="7" s="1"/>
  <c r="AV18" i="7"/>
  <c r="B18" i="7" s="1"/>
  <c r="AQ4" i="7" l="1"/>
  <c r="AQ17" i="7"/>
  <c r="AQ11" i="7"/>
  <c r="AQ13" i="7"/>
  <c r="AQ8" i="7"/>
  <c r="AQ15" i="7"/>
  <c r="AQ7" i="7"/>
  <c r="AQ16" i="7"/>
  <c r="AQ19" i="7"/>
  <c r="AQ6" i="7"/>
  <c r="AF76" i="7"/>
  <c r="AF79" i="7"/>
  <c r="AF65" i="7"/>
  <c r="AF75" i="7"/>
  <c r="AF69" i="7"/>
  <c r="AF81" i="7"/>
  <c r="AF74" i="7"/>
  <c r="AF80" i="7"/>
  <c r="AF67" i="7"/>
  <c r="AF78" i="7"/>
  <c r="AF66" i="7"/>
  <c r="A60" i="7" l="1"/>
  <c r="A50" i="7" l="1"/>
  <c r="Q27" i="8"/>
  <c r="Q11" i="8"/>
  <c r="Q24" i="8"/>
  <c r="Q8" i="8"/>
  <c r="A37" i="7" l="1"/>
  <c r="A59" i="7"/>
  <c r="I49" i="7"/>
  <c r="AJ49" i="7"/>
  <c r="AP49" i="7"/>
  <c r="B40" i="7"/>
  <c r="B29" i="7"/>
  <c r="AQ49" i="7" l="1"/>
  <c r="B49" i="7" s="1"/>
  <c r="B47" i="6"/>
  <c r="AV14" i="6"/>
  <c r="B14" i="6" s="1"/>
  <c r="A40" i="7"/>
  <c r="L75" i="7"/>
  <c r="AQ75" i="7" s="1"/>
  <c r="L65" i="7"/>
  <c r="AQ65" i="7" s="1"/>
  <c r="L79" i="7"/>
  <c r="AQ79" i="7" s="1"/>
  <c r="L76" i="7"/>
  <c r="AQ76" i="7" s="1"/>
  <c r="L66" i="7"/>
  <c r="AQ66" i="7" s="1"/>
  <c r="A30" i="7" l="1"/>
  <c r="A68" i="7"/>
  <c r="A29" i="7"/>
  <c r="AV8" i="7"/>
  <c r="B8" i="7" s="1"/>
  <c r="Q29" i="8"/>
  <c r="Q12" i="8"/>
  <c r="Q22" i="8"/>
  <c r="Q14" i="8"/>
  <c r="Q25" i="8"/>
  <c r="AV11" i="7" l="1"/>
  <c r="B11" i="7" s="1"/>
  <c r="AP62" i="6"/>
  <c r="A62" i="6" l="1"/>
  <c r="B62" i="6"/>
  <c r="A39" i="7" l="1"/>
  <c r="A77" i="7"/>
  <c r="A49" i="7" l="1"/>
  <c r="A47" i="6"/>
  <c r="X78" i="7" l="1"/>
  <c r="X67" i="7"/>
  <c r="L78" i="7"/>
  <c r="AQ78" i="7" s="1"/>
  <c r="L67" i="7"/>
  <c r="AQ67" i="7" s="1"/>
  <c r="AP46" i="7"/>
  <c r="AP57" i="7"/>
  <c r="AP54" i="7"/>
  <c r="AP47" i="7"/>
  <c r="AP52" i="7"/>
  <c r="AP55" i="7"/>
  <c r="AP48" i="7"/>
  <c r="AP56" i="7"/>
  <c r="AP51" i="7"/>
  <c r="AP53" i="7"/>
  <c r="AP45" i="7"/>
  <c r="AP58" i="7"/>
  <c r="B67" i="7" l="1"/>
  <c r="B78" i="7"/>
  <c r="B64" i="6"/>
  <c r="B57" i="6"/>
  <c r="B59" i="6"/>
  <c r="AP80" i="7" l="1"/>
  <c r="X80" i="7"/>
  <c r="L80" i="7"/>
  <c r="AQ80" i="7" s="1"/>
  <c r="B80" i="7" l="1"/>
  <c r="A67" i="7"/>
  <c r="A64" i="6"/>
  <c r="AP58" i="6"/>
  <c r="AP55" i="6"/>
  <c r="AP53" i="6"/>
  <c r="AP61" i="6"/>
  <c r="AP63" i="6"/>
  <c r="AP54" i="6"/>
  <c r="AV13" i="7" l="1"/>
  <c r="B13" i="7" s="1"/>
  <c r="A78" i="7"/>
  <c r="A57" i="6"/>
  <c r="AJ46" i="7"/>
  <c r="AQ46" i="7" s="1"/>
  <c r="B46" i="7" l="1"/>
  <c r="A59" i="6" l="1"/>
  <c r="Q31" i="8"/>
  <c r="Q9" i="8"/>
  <c r="I52" i="7" l="1"/>
  <c r="I47" i="7"/>
  <c r="L74" i="7"/>
  <c r="AQ74" i="7" s="1"/>
  <c r="L81" i="7"/>
  <c r="AQ81" i="7" s="1"/>
  <c r="AP74" i="7"/>
  <c r="AP81" i="7"/>
  <c r="X74" i="7"/>
  <c r="X81" i="7"/>
  <c r="B81" i="7" l="1"/>
  <c r="B74" i="7"/>
  <c r="A80" i="7" l="1"/>
  <c r="Q7" i="8" l="1"/>
  <c r="I56" i="7"/>
  <c r="AJ56" i="7"/>
  <c r="AJ47" i="7"/>
  <c r="AQ47" i="7" s="1"/>
  <c r="AJ52" i="7"/>
  <c r="AQ52" i="7" s="1"/>
  <c r="AJ55" i="7"/>
  <c r="AQ55" i="7" s="1"/>
  <c r="AQ56" i="7" l="1"/>
  <c r="B56" i="7" s="1"/>
  <c r="AV16" i="7" l="1"/>
  <c r="B16" i="7" s="1"/>
  <c r="AV7" i="7" l="1"/>
  <c r="B7" i="7" s="1"/>
  <c r="A74" i="7"/>
  <c r="A81" i="7"/>
  <c r="AJ54" i="7"/>
  <c r="AJ51" i="7"/>
  <c r="AJ45" i="7"/>
  <c r="AJ53" i="7"/>
  <c r="AJ58" i="7"/>
  <c r="AJ57" i="7"/>
  <c r="AP79" i="7"/>
  <c r="AP69" i="7"/>
  <c r="AP65" i="7"/>
  <c r="AP75" i="7"/>
  <c r="AP66" i="7"/>
  <c r="AP76" i="7"/>
  <c r="X79" i="7"/>
  <c r="X69" i="7"/>
  <c r="X65" i="7"/>
  <c r="X75" i="7"/>
  <c r="X66" i="7"/>
  <c r="X76" i="7"/>
  <c r="L69" i="7"/>
  <c r="AQ69" i="7" s="1"/>
  <c r="B63" i="6" l="1"/>
  <c r="AV19" i="7"/>
  <c r="B19" i="7" s="1"/>
  <c r="AV12" i="6" l="1"/>
  <c r="B12" i="6" s="1"/>
  <c r="AV5" i="6"/>
  <c r="B5" i="6" s="1"/>
  <c r="AV4" i="6"/>
  <c r="B4" i="6" s="1"/>
  <c r="AV9" i="6"/>
  <c r="B9" i="6" s="1"/>
  <c r="AV7" i="6"/>
  <c r="B7" i="6" s="1"/>
  <c r="AV13" i="6"/>
  <c r="B13" i="6" s="1"/>
  <c r="AV15" i="6"/>
  <c r="B15" i="6" s="1"/>
  <c r="AV16" i="6"/>
  <c r="B16" i="6" s="1"/>
  <c r="I54" i="7"/>
  <c r="AQ54" i="7" s="1"/>
  <c r="I51" i="7"/>
  <c r="AQ51" i="7" s="1"/>
  <c r="I45" i="7"/>
  <c r="AQ45" i="7" s="1"/>
  <c r="I53" i="7"/>
  <c r="AQ53" i="7" s="1"/>
  <c r="I58" i="7"/>
  <c r="AQ58" i="7" s="1"/>
  <c r="I57" i="7"/>
  <c r="AQ57" i="7" s="1"/>
  <c r="I48" i="7"/>
  <c r="AQ48" i="7" s="1"/>
  <c r="AV15" i="7"/>
  <c r="B15" i="7" s="1"/>
  <c r="AV6" i="7"/>
  <c r="B6" i="7" s="1"/>
  <c r="AV4" i="7"/>
  <c r="B4" i="7" s="1"/>
  <c r="AV17" i="7"/>
  <c r="B17" i="7" s="1"/>
  <c r="A5" i="7" l="1"/>
  <c r="A10" i="6"/>
  <c r="A8" i="6"/>
  <c r="A20" i="7"/>
  <c r="A10" i="7"/>
  <c r="A12" i="7"/>
  <c r="A18" i="7"/>
  <c r="A11" i="6"/>
  <c r="A14" i="7"/>
  <c r="A5" i="6"/>
  <c r="A17" i="7"/>
  <c r="A4" i="7"/>
  <c r="A6" i="7"/>
  <c r="A15" i="7"/>
  <c r="A9" i="7"/>
  <c r="A8" i="7"/>
  <c r="A11" i="7"/>
  <c r="A13" i="7"/>
  <c r="A16" i="7"/>
  <c r="A7" i="7"/>
  <c r="A19" i="7"/>
  <c r="A7" i="6"/>
  <c r="A6" i="6"/>
  <c r="A14" i="6"/>
  <c r="A4" i="6"/>
  <c r="A16" i="6"/>
  <c r="A13" i="6"/>
  <c r="A15" i="6"/>
  <c r="A12" i="6"/>
  <c r="A9" i="6"/>
  <c r="B47" i="7"/>
  <c r="B27" i="7"/>
  <c r="B58" i="6" l="1"/>
  <c r="B45" i="6" l="1"/>
  <c r="B31" i="6" l="1"/>
  <c r="B22" i="6"/>
  <c r="B21" i="6"/>
  <c r="B37" i="6" l="1"/>
  <c r="A45" i="6" l="1"/>
  <c r="B29" i="6" l="1"/>
  <c r="B53" i="6" l="1"/>
  <c r="A21" i="6" l="1"/>
  <c r="A27" i="7" l="1"/>
  <c r="B41" i="6"/>
  <c r="A31" i="6"/>
  <c r="B54" i="7"/>
  <c r="B52" i="7"/>
  <c r="B51" i="7"/>
  <c r="A39" i="6" l="1"/>
  <c r="I54" i="6"/>
  <c r="B38" i="6" l="1"/>
  <c r="B39" i="6"/>
  <c r="B42" i="6"/>
  <c r="A29" i="6"/>
  <c r="B43" i="6"/>
  <c r="B61" i="6"/>
  <c r="B55" i="6"/>
  <c r="B46" i="6"/>
  <c r="B48" i="6"/>
  <c r="B54" i="6"/>
  <c r="A48" i="6" l="1"/>
  <c r="B45" i="7"/>
  <c r="A38" i="6" l="1"/>
  <c r="B27" i="6"/>
  <c r="B65" i="7" l="1"/>
  <c r="A46" i="6" l="1"/>
  <c r="A42" i="6" l="1"/>
  <c r="A43" i="6"/>
  <c r="B37" i="7"/>
  <c r="A33" i="6"/>
  <c r="A58" i="7"/>
  <c r="B33" i="7"/>
  <c r="B31" i="7"/>
  <c r="B34" i="7"/>
  <c r="B32" i="7"/>
  <c r="B25" i="7"/>
  <c r="B35" i="7"/>
  <c r="B23" i="6"/>
  <c r="B25" i="6"/>
  <c r="B32" i="6"/>
  <c r="B33" i="6"/>
  <c r="B30" i="6"/>
  <c r="A41" i="6" l="1"/>
  <c r="A37" i="6"/>
  <c r="A69" i="7"/>
  <c r="B76" i="7"/>
  <c r="B66" i="7"/>
  <c r="B79" i="7"/>
  <c r="B69" i="7"/>
  <c r="A35" i="7"/>
  <c r="B55" i="7"/>
  <c r="A76" i="7"/>
  <c r="B75" i="7"/>
  <c r="A66" i="7"/>
  <c r="A25" i="7"/>
  <c r="A79" i="7" l="1"/>
  <c r="B53" i="7"/>
  <c r="B58" i="7"/>
  <c r="B57" i="7"/>
  <c r="B48" i="7"/>
  <c r="A33" i="7" l="1"/>
  <c r="A34" i="7" l="1"/>
  <c r="A75" i="7" l="1"/>
  <c r="A65" i="7" l="1"/>
  <c r="A31" i="7" l="1"/>
  <c r="A32" i="7" l="1"/>
  <c r="A32" i="6" l="1"/>
  <c r="A23" i="6" l="1"/>
  <c r="A25" i="6" l="1"/>
  <c r="A30" i="6" l="1"/>
  <c r="A27" i="6" l="1"/>
  <c r="A54" i="6" l="1"/>
  <c r="A55" i="6" l="1"/>
  <c r="A61" i="6"/>
  <c r="A53" i="6" l="1"/>
  <c r="A58" i="6" l="1"/>
  <c r="A63" i="6" l="1"/>
  <c r="A45" i="7"/>
  <c r="A51" i="7" l="1"/>
  <c r="A53" i="7"/>
  <c r="A56" i="7" l="1"/>
  <c r="A48" i="7" l="1"/>
  <c r="A55" i="7" l="1"/>
  <c r="A52" i="7" l="1"/>
  <c r="A47" i="7" l="1"/>
  <c r="A54" i="7" l="1"/>
  <c r="A57" i="7" l="1"/>
  <c r="A46" i="7" l="1"/>
  <c r="A24" i="6" l="1"/>
  <c r="A22" i="6"/>
  <c r="A2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Lockett, Myles (RTIO)</author>
  </authors>
  <commentList>
    <comment ref="C21" authorId="0" shapeId="0" xr:uid="{E6A28F03-CE93-4657-BAC0-095C0DFE636B}">
      <text>
        <r>
          <rPr>
            <b/>
            <sz val="9"/>
            <color indexed="81"/>
            <rFont val="Tahoma"/>
            <family val="2"/>
          </rPr>
          <t>Lockett, Myles (RTIO):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Life Member</t>
        </r>
      </text>
    </comment>
  </commentList>
</comments>
</file>

<file path=xl/sharedStrings.xml><?xml version="1.0" encoding="utf-8"?>
<sst xmlns="http://schemas.openxmlformats.org/spreadsheetml/2006/main" count="575" uniqueCount="145">
  <si>
    <t>Car</t>
  </si>
  <si>
    <t>Driver</t>
  </si>
  <si>
    <t>Points</t>
  </si>
  <si>
    <t>Rod Lisson</t>
  </si>
  <si>
    <t>Jacer 99</t>
  </si>
  <si>
    <t>Brett Scarey</t>
  </si>
  <si>
    <t>Pts</t>
  </si>
  <si>
    <t>No</t>
  </si>
  <si>
    <t>Posn</t>
  </si>
  <si>
    <t>Stinger 004</t>
  </si>
  <si>
    <t>Sabre 02</t>
  </si>
  <si>
    <t>Jacer F2K8</t>
  </si>
  <si>
    <t>April Welsh</t>
  </si>
  <si>
    <t>Kathy Lisson</t>
  </si>
  <si>
    <t>Sabre 01</t>
  </si>
  <si>
    <t>Dave Caisley</t>
  </si>
  <si>
    <t>Jacer 97</t>
  </si>
  <si>
    <t>Ajay 99</t>
  </si>
  <si>
    <t>base time</t>
  </si>
  <si>
    <t>better times</t>
  </si>
  <si>
    <t>CD Vee</t>
  </si>
  <si>
    <t>Franz Esterbauer</t>
  </si>
  <si>
    <t>Bruce Welsh</t>
  </si>
  <si>
    <t>Ken Wyatt</t>
  </si>
  <si>
    <t>Rod Maynard</t>
  </si>
  <si>
    <t>Mackenzie Matthews</t>
  </si>
  <si>
    <t>Jacer F2K5</t>
  </si>
  <si>
    <t>Jacer F2K9</t>
  </si>
  <si>
    <t>Jacer F2K16</t>
  </si>
  <si>
    <t>Collie Motorplex</t>
  </si>
  <si>
    <t>date set</t>
  </si>
  <si>
    <t>Improvement</t>
  </si>
  <si>
    <t>Jacer 98</t>
  </si>
  <si>
    <t>Fastest lap set in first 8 qualifying/races to establish a base time</t>
  </si>
  <si>
    <t>Fastest lap set in first 5 qualifying/races to establish a base time</t>
  </si>
  <si>
    <t>Polar</t>
  </si>
  <si>
    <t>Austin Pearson</t>
  </si>
  <si>
    <t>Callum Lamont</t>
  </si>
  <si>
    <t>David Caisley</t>
  </si>
  <si>
    <t>Vini Paduano</t>
  </si>
  <si>
    <t>Danny Cerro</t>
  </si>
  <si>
    <t>Allan Yeo</t>
  </si>
  <si>
    <t>Ajay 2015/05</t>
  </si>
  <si>
    <t>Connor Welsh</t>
  </si>
  <si>
    <t>Revised Points</t>
  </si>
  <si>
    <t>Total Points</t>
  </si>
  <si>
    <t xml:space="preserve">Points          </t>
  </si>
  <si>
    <t>Mantis MV-01</t>
  </si>
  <si>
    <t>Simon Bate</t>
  </si>
  <si>
    <t>Jason Fowler</t>
  </si>
  <si>
    <t>Bruce Allen</t>
  </si>
  <si>
    <t>Argus DFV</t>
  </si>
  <si>
    <t>Ajay 08</t>
  </si>
  <si>
    <t>R1-1</t>
  </si>
  <si>
    <t>R1-2</t>
  </si>
  <si>
    <t>R1-3</t>
  </si>
  <si>
    <t>W1</t>
  </si>
  <si>
    <t>W2</t>
  </si>
  <si>
    <t>W3</t>
  </si>
  <si>
    <t>Worst Total</t>
  </si>
  <si>
    <t>Rnd 1
Tot</t>
  </si>
  <si>
    <t>R2-1</t>
  </si>
  <si>
    <t>R2-2</t>
  </si>
  <si>
    <t>Rnd2 Tot</t>
  </si>
  <si>
    <t>R3-1</t>
  </si>
  <si>
    <t>R3-2</t>
  </si>
  <si>
    <t>R3-3</t>
  </si>
  <si>
    <t>Rnd 3 Tot</t>
  </si>
  <si>
    <t>R4-1</t>
  </si>
  <si>
    <t>R4-2</t>
  </si>
  <si>
    <t>R4-3</t>
  </si>
  <si>
    <t>Rnd 4 Tot</t>
  </si>
  <si>
    <t>R5-1</t>
  </si>
  <si>
    <t>R5-2</t>
  </si>
  <si>
    <t>R5-3</t>
  </si>
  <si>
    <t>R5-4</t>
  </si>
  <si>
    <t>Rnd 5 Tot</t>
  </si>
  <si>
    <t>R6-1</t>
  </si>
  <si>
    <t>Rnd 6 Tot</t>
  </si>
  <si>
    <t>R7-1</t>
  </si>
  <si>
    <t>R7-2</t>
  </si>
  <si>
    <t>R7-3</t>
  </si>
  <si>
    <t>Rnd 7 Tot</t>
  </si>
  <si>
    <t>R8-1</t>
  </si>
  <si>
    <t>R8-2</t>
  </si>
  <si>
    <t>R8-3</t>
  </si>
  <si>
    <t>Rnd 8 Tot</t>
  </si>
  <si>
    <t>R9-1</t>
  </si>
  <si>
    <t>R9-2</t>
  </si>
  <si>
    <t>R9-3</t>
  </si>
  <si>
    <t>Rnd 9 Tot</t>
  </si>
  <si>
    <t>Worst 3 races</t>
  </si>
  <si>
    <t>New track lap record</t>
  </si>
  <si>
    <t>Warren Pavey</t>
  </si>
  <si>
    <t>R6-2</t>
  </si>
  <si>
    <t>R6-3</t>
  </si>
  <si>
    <t>Johny Rudak</t>
  </si>
  <si>
    <t>Myles Lockett</t>
  </si>
  <si>
    <t>R6-12</t>
  </si>
  <si>
    <t>Ajay 2015</t>
  </si>
  <si>
    <t>Paul Moltoni</t>
  </si>
  <si>
    <t>Mako MK 3</t>
  </si>
  <si>
    <t>Mason Legg</t>
  </si>
  <si>
    <t>Polar RW06</t>
  </si>
  <si>
    <t>Jacer F2K7</t>
  </si>
  <si>
    <t>R9-22</t>
  </si>
  <si>
    <t>R9-23</t>
  </si>
  <si>
    <t>Carco.com.au Raceway</t>
  </si>
  <si>
    <t xml:space="preserve">FVAWA 1200 Collie Cup 2023   All 3 Collie rounds count        </t>
  </si>
  <si>
    <t xml:space="preserve">FVAWA 1600 Collie Cup 2023   All 3 Collie rounds count        </t>
  </si>
  <si>
    <t xml:space="preserve">WASCC Formula Vee 1600 Club Championship 2023    All 6 Carco.com.au Raceway rounds count        </t>
  </si>
  <si>
    <t>CAMS Formula Vee 1600 WA State Championship 2023        6 Carco.com.au Raceway + 3 Collie rounds  - all 9 rounds to count - drop worst 3 races</t>
  </si>
  <si>
    <t>Denotes Rookie 2023</t>
  </si>
  <si>
    <t xml:space="preserve">Paid FVAWA Members </t>
  </si>
  <si>
    <t>Michael Lloyd</t>
  </si>
  <si>
    <t>GAC</t>
  </si>
  <si>
    <t>Mako MK3</t>
  </si>
  <si>
    <t>Denoted Rookie 2023</t>
  </si>
  <si>
    <t>Andrew Lockett</t>
  </si>
  <si>
    <t>Elfin Crusader</t>
  </si>
  <si>
    <t>CAMS Formula Vee 1200 WA State Championship 2023        6 Carco.com.au Raceway + 3 Collie rounds  - all 9 rounds to count - drop worst 3 races</t>
  </si>
  <si>
    <t xml:space="preserve">WASCC Formula Vee 1200 Club Championship 2023    All 6 Carco.com.au Raceway rounds count        </t>
  </si>
  <si>
    <t>Jonathon Scarey</t>
  </si>
  <si>
    <t>Ajay 06</t>
  </si>
  <si>
    <t>Carco.com.au
10 June 2023</t>
  </si>
  <si>
    <t>Carco.com.au Raceway
16 September 2023</t>
  </si>
  <si>
    <t>Carco.com.au Raceway
15 April 2023</t>
  </si>
  <si>
    <t>Carco.com.au Raceway                                                                                    29 July 2022</t>
  </si>
  <si>
    <t>Carco.com.au Raceway                                                                      BM Graphics/Morton Plate                                                       28 &amp; 29 October 2023</t>
  </si>
  <si>
    <t>Carco.com.au Raceway
Gerry Prosser Memorial
5 March 2023</t>
  </si>
  <si>
    <t>FVAWA MOST IMPROVED DRIVER 2023</t>
  </si>
  <si>
    <t>Collie Motorplex
Tyre Place &amp; Track Attack
19 or 20 August 2023</t>
  </si>
  <si>
    <t>Collie Motoplex
Ernie Hastie Memorial
13 or 14 May 2023</t>
  </si>
  <si>
    <t>Elfin NG Copy</t>
  </si>
  <si>
    <t>Campbell Gow</t>
  </si>
  <si>
    <t xml:space="preserve">Collie Motoplex                                                          Ice Breaker                                      25 March 2023           </t>
  </si>
  <si>
    <t>Lachlan Beresford</t>
  </si>
  <si>
    <t>Vennom</t>
  </si>
  <si>
    <t>Ross Murray</t>
  </si>
  <si>
    <t>Stinger IX</t>
  </si>
  <si>
    <t>Repco V MK 1</t>
  </si>
  <si>
    <r>
      <t xml:space="preserve">FVAWA 1200 Club Championship 2023              4 rounds to count. Overall finishing points for round (1st = 25, 2nd = 20, 3rd = 18 and so on down)            </t>
    </r>
    <r>
      <rPr>
        <b/>
        <sz val="16"/>
        <color rgb="FFFF0000"/>
        <rFont val="Calibri"/>
        <family val="2"/>
      </rPr>
      <t>No club points awarded till membership payment is received</t>
    </r>
  </si>
  <si>
    <r>
      <t xml:space="preserve">FVAWA 1600 Club Championship 2023              4 rounds to count. Overall finishing points for round (1st = 25, 2nd = 20, 3rd = 18 and so on down)     </t>
    </r>
    <r>
      <rPr>
        <b/>
        <sz val="16"/>
        <color rgb="FFFF0000"/>
        <rFont val="Calibri"/>
        <family val="2"/>
      </rPr>
      <t>No club points awarded till membership payment is received</t>
    </r>
  </si>
  <si>
    <t>1200cc</t>
  </si>
  <si>
    <t>1600cc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</si>
</sst>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[$-C09]dd/mmm/yy;@"/>
    <numFmt numFmtId="165" formatCode="0.0000"/>
    <numFmt numFmtId="166" formatCode="[$-C09]dd\-mmmm\-yyyy;@"/>
  </numFmts>
  <fonts count="28" x14ac:knownFonts="1">
    <font>
      <sz val="11"/>
      <color theme="1"/>
      <name val="Calibri"/>
      <family val="2"/>
      <scheme val="minor"/>
    </font>
    <font>
      <b/>
      <sz val="10"/>
      <color indexed="9"/>
      <name val="Arial Unicode MS"/>
      <family val="2"/>
    </font>
    <font>
      <sz val="10"/>
      <color indexed="9"/>
      <name val="Calibri"/>
      <family val="2"/>
    </font>
    <font>
      <b/>
      <sz val="10"/>
      <color indexed="8"/>
      <name val="Arial"/>
      <family val="2"/>
    </font>
    <font>
      <sz val="16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Arial Unicode MS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  <scheme val="minor"/>
    </font>
    <font>
      <sz val="12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Arial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FF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2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 style="medium">
        <color indexed="2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67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11" fillId="0" borderId="0" xfId="0" applyFont="1"/>
    <xf numFmtId="0" fontId="10" fillId="0" borderId="10" xfId="0" applyFont="1" applyBorder="1"/>
    <xf numFmtId="0" fontId="10" fillId="0" borderId="0" xfId="0" applyFont="1" applyBorder="1"/>
    <xf numFmtId="165" fontId="10" fillId="0" borderId="0" xfId="0" applyNumberFormat="1" applyFont="1"/>
    <xf numFmtId="0" fontId="9" fillId="4" borderId="1" xfId="0" applyFont="1" applyFill="1" applyBorder="1"/>
    <xf numFmtId="0" fontId="6" fillId="1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5" fontId="5" fillId="0" borderId="0" xfId="0" applyNumberFormat="1" applyFont="1"/>
    <xf numFmtId="2" fontId="5" fillId="0" borderId="0" xfId="0" applyNumberFormat="1" applyFont="1"/>
    <xf numFmtId="16" fontId="10" fillId="0" borderId="1" xfId="0" applyNumberFormat="1" applyFont="1" applyBorder="1"/>
    <xf numFmtId="165" fontId="0" fillId="10" borderId="1" xfId="0" applyNumberFormat="1" applyFont="1" applyFill="1" applyBorder="1"/>
    <xf numFmtId="165" fontId="10" fillId="0" borderId="1" xfId="0" applyNumberFormat="1" applyFont="1" applyBorder="1"/>
    <xf numFmtId="0" fontId="10" fillId="0" borderId="9" xfId="0" applyFont="1" applyBorder="1"/>
    <xf numFmtId="0" fontId="5" fillId="0" borderId="9" xfId="0" applyFont="1" applyBorder="1"/>
    <xf numFmtId="165" fontId="10" fillId="0" borderId="1" xfId="0" applyNumberFormat="1" applyFont="1" applyFill="1" applyBorder="1"/>
    <xf numFmtId="0" fontId="10" fillId="0" borderId="1" xfId="0" applyFont="1" applyFill="1" applyBorder="1"/>
    <xf numFmtId="165" fontId="10" fillId="0" borderId="13" xfId="0" applyNumberFormat="1" applyFont="1" applyFill="1" applyBorder="1"/>
    <xf numFmtId="165" fontId="15" fillId="0" borderId="0" xfId="0" applyNumberFormat="1" applyFont="1"/>
    <xf numFmtId="0" fontId="5" fillId="15" borderId="1" xfId="0" applyFont="1" applyFill="1" applyBorder="1"/>
    <xf numFmtId="165" fontId="5" fillId="15" borderId="1" xfId="0" applyNumberFormat="1" applyFont="1" applyFill="1" applyBorder="1"/>
    <xf numFmtId="165" fontId="10" fillId="15" borderId="1" xfId="0" applyNumberFormat="1" applyFont="1" applyFill="1" applyBorder="1"/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15" borderId="1" xfId="0" applyFont="1" applyFill="1" applyBorder="1"/>
    <xf numFmtId="165" fontId="10" fillId="13" borderId="15" xfId="0" applyNumberFormat="1" applyFont="1" applyFill="1" applyBorder="1"/>
    <xf numFmtId="165" fontId="5" fillId="13" borderId="15" xfId="0" applyNumberFormat="1" applyFont="1" applyFill="1" applyBorder="1"/>
    <xf numFmtId="0" fontId="3" fillId="16" borderId="1" xfId="0" applyFont="1" applyFill="1" applyBorder="1"/>
    <xf numFmtId="0" fontId="3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center"/>
    </xf>
    <xf numFmtId="0" fontId="9" fillId="4" borderId="1" xfId="1" applyNumberFormat="1" applyFont="1" applyFill="1" applyBorder="1" applyAlignment="1">
      <alignment horizontal="left"/>
    </xf>
    <xf numFmtId="0" fontId="9" fillId="5" borderId="13" xfId="0" applyFont="1" applyFill="1" applyBorder="1"/>
    <xf numFmtId="0" fontId="9" fillId="16" borderId="1" xfId="0" applyFont="1" applyFill="1" applyBorder="1" applyAlignment="1">
      <alignment horizontal="center"/>
    </xf>
    <xf numFmtId="0" fontId="9" fillId="16" borderId="13" xfId="0" applyFont="1" applyFill="1" applyBorder="1"/>
    <xf numFmtId="0" fontId="3" fillId="4" borderId="1" xfId="1" applyNumberFormat="1" applyFont="1" applyFill="1" applyBorder="1"/>
    <xf numFmtId="0" fontId="9" fillId="5" borderId="3" xfId="0" applyFont="1" applyFill="1" applyBorder="1" applyAlignment="1">
      <alignment horizontal="center"/>
    </xf>
    <xf numFmtId="0" fontId="9" fillId="5" borderId="3" xfId="0" applyFont="1" applyFill="1" applyBorder="1"/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0" fillId="0" borderId="10" xfId="0" applyBorder="1"/>
    <xf numFmtId="165" fontId="10" fillId="0" borderId="0" xfId="0" applyNumberFormat="1" applyFont="1" applyBorder="1"/>
    <xf numFmtId="0" fontId="10" fillId="0" borderId="0" xfId="0" applyFont="1" applyFill="1" applyBorder="1"/>
    <xf numFmtId="0" fontId="5" fillId="0" borderId="0" xfId="0" applyFont="1" applyBorder="1" applyAlignment="1">
      <alignment horizontal="right"/>
    </xf>
    <xf numFmtId="0" fontId="5" fillId="0" borderId="0" xfId="0" applyFont="1" applyFill="1" applyBorder="1"/>
    <xf numFmtId="0" fontId="15" fillId="0" borderId="0" xfId="0" applyFont="1" applyBorder="1" applyAlignment="1">
      <alignment horizontal="right"/>
    </xf>
    <xf numFmtId="165" fontId="10" fillId="0" borderId="0" xfId="0" applyNumberFormat="1" applyFont="1" applyFill="1" applyBorder="1"/>
    <xf numFmtId="0" fontId="5" fillId="0" borderId="10" xfId="0" applyFont="1" applyBorder="1"/>
    <xf numFmtId="165" fontId="8" fillId="0" borderId="0" xfId="0" applyNumberFormat="1" applyFont="1" applyBorder="1"/>
    <xf numFmtId="0" fontId="15" fillId="0" borderId="0" xfId="0" applyFont="1" applyFill="1" applyBorder="1"/>
    <xf numFmtId="165" fontId="15" fillId="0" borderId="0" xfId="0" applyNumberFormat="1" applyFont="1" applyBorder="1"/>
    <xf numFmtId="0" fontId="10" fillId="0" borderId="0" xfId="0" applyNumberFormat="1" applyFont="1" applyFill="1" applyBorder="1"/>
    <xf numFmtId="165" fontId="0" fillId="0" borderId="0" xfId="0" applyNumberFormat="1" applyFont="1" applyFill="1" applyBorder="1"/>
    <xf numFmtId="0" fontId="10" fillId="0" borderId="19" xfId="0" applyFont="1" applyBorder="1"/>
    <xf numFmtId="0" fontId="10" fillId="0" borderId="3" xfId="0" applyFont="1" applyBorder="1"/>
    <xf numFmtId="165" fontId="5" fillId="13" borderId="1" xfId="0" applyNumberFormat="1" applyFont="1" applyFill="1" applyBorder="1"/>
    <xf numFmtId="165" fontId="10" fillId="13" borderId="1" xfId="0" applyNumberFormat="1" applyFont="1" applyFill="1" applyBorder="1"/>
    <xf numFmtId="165" fontId="5" fillId="0" borderId="0" xfId="0" applyNumberFormat="1" applyFont="1" applyAlignment="1"/>
    <xf numFmtId="0" fontId="0" fillId="0" borderId="0" xfId="0" applyAlignment="1"/>
    <xf numFmtId="165" fontId="5" fillId="0" borderId="0" xfId="0" applyNumberFormat="1" applyFont="1" applyAlignment="1">
      <alignment horizontal="center"/>
    </xf>
    <xf numFmtId="165" fontId="10" fillId="15" borderId="3" xfId="0" applyNumberFormat="1" applyFont="1" applyFill="1" applyBorder="1"/>
    <xf numFmtId="0" fontId="20" fillId="0" borderId="0" xfId="0" applyFont="1" applyBorder="1"/>
    <xf numFmtId="0" fontId="2" fillId="2" borderId="14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165" fontId="5" fillId="0" borderId="1" xfId="0" applyNumberFormat="1" applyFont="1" applyFill="1" applyBorder="1"/>
    <xf numFmtId="165" fontId="5" fillId="15" borderId="1" xfId="0" applyNumberFormat="1" applyFont="1" applyFill="1" applyBorder="1" applyAlignment="1">
      <alignment horizontal="right"/>
    </xf>
    <xf numFmtId="0" fontId="21" fillId="0" borderId="0" xfId="0" applyFont="1"/>
    <xf numFmtId="0" fontId="10" fillId="0" borderId="20" xfId="0" applyFont="1" applyBorder="1"/>
    <xf numFmtId="0" fontId="10" fillId="0" borderId="2" xfId="0" applyFont="1" applyBorder="1"/>
    <xf numFmtId="0" fontId="5" fillId="14" borderId="0" xfId="0" applyFont="1" applyFill="1"/>
    <xf numFmtId="0" fontId="9" fillId="4" borderId="1" xfId="1" applyNumberFormat="1" applyFont="1" applyFill="1" applyBorder="1"/>
    <xf numFmtId="0" fontId="9" fillId="4" borderId="1" xfId="1" applyNumberFormat="1" applyFont="1" applyFill="1" applyBorder="1" applyAlignment="1">
      <alignment horizontal="center"/>
    </xf>
    <xf numFmtId="0" fontId="9" fillId="16" borderId="1" xfId="0" applyFont="1" applyFill="1" applyBorder="1"/>
    <xf numFmtId="0" fontId="9" fillId="13" borderId="1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13" borderId="13" xfId="0" applyFont="1" applyFill="1" applyBorder="1" applyAlignment="1">
      <alignment horizontal="left"/>
    </xf>
    <xf numFmtId="0" fontId="9" fillId="16" borderId="1" xfId="0" applyFont="1" applyFill="1" applyBorder="1" applyAlignment="1"/>
    <xf numFmtId="0" fontId="7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2" fillId="18" borderId="5" xfId="0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" fontId="2" fillId="7" borderId="5" xfId="0" applyNumberFormat="1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vertical="center"/>
    </xf>
    <xf numFmtId="0" fontId="2" fillId="14" borderId="14" xfId="0" applyFont="1" applyFill="1" applyBorder="1" applyAlignment="1">
      <alignment vertical="center"/>
    </xf>
    <xf numFmtId="0" fontId="2" fillId="14" borderId="15" xfId="0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horizontal="center" vertical="center"/>
    </xf>
    <xf numFmtId="0" fontId="0" fillId="14" borderId="14" xfId="0" applyFill="1" applyBorder="1" applyAlignment="1">
      <alignment vertical="center"/>
    </xf>
    <xf numFmtId="0" fontId="0" fillId="14" borderId="15" xfId="0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0" fontId="0" fillId="14" borderId="1" xfId="0" applyFill="1" applyBorder="1" applyAlignment="1">
      <alignment vertical="center"/>
    </xf>
    <xf numFmtId="1" fontId="3" fillId="5" borderId="1" xfId="0" applyNumberFormat="1" applyFont="1" applyFill="1" applyBorder="1" applyAlignment="1">
      <alignment horizontal="center" vertical="center"/>
    </xf>
    <xf numFmtId="0" fontId="5" fillId="14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17" fillId="7" borderId="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0" fontId="2" fillId="7" borderId="8" xfId="0" applyFont="1" applyFill="1" applyBorder="1" applyAlignment="1">
      <alignment horizontal="center" vertical="center"/>
    </xf>
    <xf numFmtId="1" fontId="2" fillId="7" borderId="8" xfId="0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5" fontId="10" fillId="1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0" fillId="10" borderId="1" xfId="0" applyNumberFormat="1" applyFont="1" applyFill="1" applyBorder="1" applyAlignment="1">
      <alignment vertical="center"/>
    </xf>
    <xf numFmtId="165" fontId="0" fillId="10" borderId="1" xfId="0" applyNumberFormat="1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left"/>
    </xf>
    <xf numFmtId="0" fontId="10" fillId="13" borderId="1" xfId="0" applyFont="1" applyFill="1" applyBorder="1" applyAlignment="1">
      <alignment horizontal="center" vertical="center"/>
    </xf>
    <xf numFmtId="0" fontId="2" fillId="20" borderId="6" xfId="0" applyFont="1" applyFill="1" applyBorder="1" applyAlignment="1">
      <alignment horizontal="center" vertical="center"/>
    </xf>
    <xf numFmtId="166" fontId="10" fillId="0" borderId="1" xfId="0" applyNumberFormat="1" applyFont="1" applyBorder="1"/>
    <xf numFmtId="0" fontId="3" fillId="19" borderId="3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6" fillId="12" borderId="2" xfId="0" applyFont="1" applyFill="1" applyBorder="1" applyAlignment="1">
      <alignment horizontal="center"/>
    </xf>
    <xf numFmtId="0" fontId="5" fillId="14" borderId="1" xfId="0" applyFont="1" applyFill="1" applyBorder="1"/>
    <xf numFmtId="0" fontId="3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165" fontId="10" fillId="20" borderId="24" xfId="0" applyNumberFormat="1" applyFont="1" applyFill="1" applyBorder="1"/>
    <xf numFmtId="164" fontId="2" fillId="0" borderId="0" xfId="0" applyNumberFormat="1" applyFont="1" applyFill="1" applyBorder="1" applyAlignment="1"/>
    <xf numFmtId="0" fontId="0" fillId="0" borderId="0" xfId="0" applyFill="1" applyBorder="1" applyAlignment="1"/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3" fillId="13" borderId="1" xfId="0" applyFont="1" applyFill="1" applyBorder="1" applyAlignment="1">
      <alignment vertical="center"/>
    </xf>
    <xf numFmtId="0" fontId="6" fillId="14" borderId="1" xfId="0" applyFont="1" applyFill="1" applyBorder="1" applyAlignment="1">
      <alignment horizontal="center"/>
    </xf>
    <xf numFmtId="0" fontId="9" fillId="16" borderId="13" xfId="0" applyFont="1" applyFill="1" applyBorder="1" applyAlignment="1">
      <alignment horizontal="left"/>
    </xf>
    <xf numFmtId="0" fontId="5" fillId="14" borderId="19" xfId="0" applyFont="1" applyFill="1" applyBorder="1" applyAlignment="1">
      <alignment vertical="center"/>
    </xf>
    <xf numFmtId="0" fontId="6" fillId="12" borderId="27" xfId="0" applyFont="1" applyFill="1" applyBorder="1" applyAlignment="1">
      <alignment horizontal="center" vertical="center"/>
    </xf>
    <xf numFmtId="0" fontId="3" fillId="13" borderId="1" xfId="1" applyNumberFormat="1" applyFont="1" applyFill="1" applyBorder="1"/>
    <xf numFmtId="0" fontId="9" fillId="13" borderId="1" xfId="1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2" fillId="2" borderId="29" xfId="0" applyNumberFormat="1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2" fillId="20" borderId="22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top"/>
    </xf>
    <xf numFmtId="0" fontId="2" fillId="2" borderId="28" xfId="0" applyFont="1" applyFill="1" applyBorder="1" applyAlignment="1">
      <alignment horizontal="center" vertical="top"/>
    </xf>
    <xf numFmtId="164" fontId="22" fillId="2" borderId="22" xfId="0" applyNumberFormat="1" applyFont="1" applyFill="1" applyBorder="1" applyAlignment="1">
      <alignment horizontal="center" vertical="top" wrapText="1"/>
    </xf>
    <xf numFmtId="164" fontId="22" fillId="2" borderId="21" xfId="0" applyNumberFormat="1" applyFont="1" applyFill="1" applyBorder="1" applyAlignment="1">
      <alignment horizontal="center" vertical="top" wrapText="1"/>
    </xf>
    <xf numFmtId="164" fontId="22" fillId="2" borderId="29" xfId="0" applyNumberFormat="1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/>
    <xf numFmtId="0" fontId="3" fillId="5" borderId="7" xfId="0" applyNumberFormat="1" applyFont="1" applyFill="1" applyBorder="1" applyAlignment="1">
      <alignment horizontal="center"/>
    </xf>
    <xf numFmtId="0" fontId="2" fillId="20" borderId="6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5" fontId="10" fillId="0" borderId="3" xfId="0" applyNumberFormat="1" applyFont="1" applyFill="1" applyBorder="1"/>
    <xf numFmtId="0" fontId="9" fillId="13" borderId="1" xfId="1" applyNumberFormat="1" applyFont="1" applyFill="1" applyBorder="1"/>
    <xf numFmtId="0" fontId="9" fillId="13" borderId="13" xfId="0" applyFont="1" applyFill="1" applyBorder="1"/>
    <xf numFmtId="0" fontId="0" fillId="15" borderId="0" xfId="0" applyFill="1"/>
    <xf numFmtId="0" fontId="6" fillId="12" borderId="1" xfId="0" applyNumberFormat="1" applyFont="1" applyFill="1" applyBorder="1" applyAlignment="1">
      <alignment horizontal="center" vertical="center"/>
    </xf>
    <xf numFmtId="0" fontId="23" fillId="13" borderId="1" xfId="0" applyFont="1" applyFill="1" applyBorder="1"/>
    <xf numFmtId="0" fontId="3" fillId="19" borderId="1" xfId="0" applyFont="1" applyFill="1" applyBorder="1"/>
    <xf numFmtId="0" fontId="6" fillId="14" borderId="1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Border="1"/>
    <xf numFmtId="0" fontId="9" fillId="13" borderId="1" xfId="0" applyFont="1" applyFill="1" applyBorder="1"/>
    <xf numFmtId="0" fontId="23" fillId="15" borderId="1" xfId="0" applyFont="1" applyFill="1" applyBorder="1"/>
    <xf numFmtId="0" fontId="23" fillId="15" borderId="3" xfId="0" applyFont="1" applyFill="1" applyBorder="1"/>
    <xf numFmtId="0" fontId="23" fillId="15" borderId="2" xfId="0" applyFont="1" applyFill="1" applyBorder="1"/>
    <xf numFmtId="0" fontId="3" fillId="15" borderId="1" xfId="0" applyFont="1" applyFill="1" applyBorder="1" applyAlignment="1">
      <alignment vertical="center"/>
    </xf>
    <xf numFmtId="0" fontId="3" fillId="15" borderId="2" xfId="0" applyFont="1" applyFill="1" applyBorder="1" applyAlignment="1">
      <alignment vertical="center"/>
    </xf>
    <xf numFmtId="0" fontId="9" fillId="13" borderId="1" xfId="0" applyFont="1" applyFill="1" applyBorder="1" applyAlignment="1">
      <alignment vertical="center"/>
    </xf>
    <xf numFmtId="0" fontId="9" fillId="13" borderId="2" xfId="0" applyFont="1" applyFill="1" applyBorder="1" applyAlignment="1">
      <alignment vertical="center"/>
    </xf>
    <xf numFmtId="0" fontId="9" fillId="13" borderId="3" xfId="0" applyFont="1" applyFill="1" applyBorder="1"/>
    <xf numFmtId="0" fontId="9" fillId="13" borderId="2" xfId="0" applyFont="1" applyFill="1" applyBorder="1"/>
    <xf numFmtId="165" fontId="10" fillId="20" borderId="0" xfId="0" applyNumberFormat="1" applyFont="1" applyFill="1" applyBorder="1"/>
    <xf numFmtId="165" fontId="6" fillId="0" borderId="0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16" xfId="0" applyNumberFormat="1" applyFont="1" applyFill="1" applyBorder="1" applyAlignment="1">
      <alignment horizontal="center" vertical="top" wrapText="1"/>
    </xf>
    <xf numFmtId="0" fontId="4" fillId="6" borderId="22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 vertical="center"/>
    </xf>
    <xf numFmtId="0" fontId="4" fillId="17" borderId="0" xfId="0" applyFont="1" applyFill="1" applyBorder="1" applyAlignment="1">
      <alignment horizontal="left" vertical="center"/>
    </xf>
    <xf numFmtId="0" fontId="4" fillId="9" borderId="21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17" borderId="17" xfId="0" applyFont="1" applyFill="1" applyBorder="1" applyAlignment="1">
      <alignment vertical="center"/>
    </xf>
    <xf numFmtId="0" fontId="4" fillId="17" borderId="18" xfId="0" applyFont="1" applyFill="1" applyBorder="1" applyAlignment="1">
      <alignment vertical="center"/>
    </xf>
    <xf numFmtId="0" fontId="4" fillId="9" borderId="17" xfId="0" applyFont="1" applyFill="1" applyBorder="1" applyAlignment="1">
      <alignment vertical="center"/>
    </xf>
    <xf numFmtId="0" fontId="4" fillId="9" borderId="18" xfId="0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none"/>
      </font>
      <fill>
        <patternFill patternType="solid">
          <fgColor indexed="64"/>
          <bgColor indexed="6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22"/>
        </left>
        <right/>
        <top style="medium">
          <color indexed="22"/>
        </top>
        <bottom style="medium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22"/>
        </left>
        <right/>
        <top style="medium">
          <color indexed="22"/>
        </top>
        <bottom style="medium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22"/>
        </left>
        <right/>
        <top style="medium">
          <color indexed="22"/>
        </top>
        <bottom style="medium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22"/>
        </left>
        <right/>
        <top style="medium">
          <color indexed="22"/>
        </top>
        <bottom style="medium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22"/>
        </left>
        <right/>
        <top style="medium">
          <color indexed="22"/>
        </top>
        <bottom style="medium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none"/>
      </font>
      <fill>
        <patternFill patternType="solid">
          <fgColor indexed="64"/>
          <bgColor indexed="6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22"/>
        </left>
        <right/>
        <top style="medium">
          <color indexed="22"/>
        </top>
        <bottom style="medium">
          <color indexed="22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indexed="13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22"/>
        </right>
        <top style="medium">
          <color indexed="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none"/>
      </font>
      <fill>
        <patternFill patternType="solid">
          <fgColor indexed="64"/>
          <bgColor indexed="62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none"/>
      </font>
      <fill>
        <patternFill patternType="solid">
          <fgColor indexed="64"/>
          <bgColor indexed="6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22"/>
        </left>
        <right/>
        <top style="medium">
          <color indexed="22"/>
        </top>
        <bottom style="medium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indexed="22"/>
        </top>
        <bottom style="medium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indexed="22"/>
        </top>
        <bottom style="medium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indexed="22"/>
        </top>
        <bottom style="medium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22"/>
        </left>
        <right/>
        <top style="medium">
          <color indexed="22"/>
        </top>
        <bottom style="medium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none"/>
      </font>
      <numFmt numFmtId="0" formatCode="General"/>
      <fill>
        <patternFill patternType="solid">
          <fgColor indexed="64"/>
          <bgColor indexed="6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22"/>
        </left>
        <right/>
        <top style="medium">
          <color indexed="22"/>
        </top>
        <bottom style="medium">
          <color indexed="22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indexed="1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indexed="1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indexed="1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indexed="1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indexed="13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right style="medium">
          <color indexed="22"/>
        </right>
        <top style="medium">
          <color indexed="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none"/>
      </font>
      <fill>
        <patternFill patternType="solid">
          <fgColor indexed="64"/>
          <bgColor indexed="62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indexed="22"/>
        </bottom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02"/>
      <tableStyleElement type="headerRow" dxfId="101"/>
    </tableStyle>
  </tableStyles>
  <colors>
    <mruColors>
      <color rgb="FF00FF00"/>
      <color rgb="FF800080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3B8741-C079-414B-BD2A-DD81807F42FE}" name="Table2" displayName="Table2" ref="A3:AV16" totalsRowShown="0" dataDxfId="99" headerRowBorderDxfId="100" tableBorderDxfId="98">
  <autoFilter ref="A3:AV16" xr:uid="{173B8741-C079-414B-BD2A-DD81807F42FE}"/>
  <sortState xmlns:xlrd2="http://schemas.microsoft.com/office/spreadsheetml/2017/richdata2" ref="A4:AV16">
    <sortCondition ref="A3:A16"/>
  </sortState>
  <tableColumns count="48">
    <tableColumn id="1" xr3:uid="{FDFF35A2-8854-4D84-9F96-883F6C1E0BFB}" name="Posn" dataDxfId="97">
      <calculatedColumnFormula>RANK(Table2[[#This Row],[Pts]],Table2[Pts])</calculatedColumnFormula>
    </tableColumn>
    <tableColumn id="2" xr3:uid="{F8E4DA3F-7166-4EC9-8D1D-703A178B8B71}" name="Pts" dataDxfId="96">
      <calculatedColumnFormula>SUM(AV4)</calculatedColumnFormula>
    </tableColumn>
    <tableColumn id="3" xr3:uid="{0579FF5C-71C0-4A0C-B2DE-691B57A6DD73}" name="Driver" dataDxfId="95"/>
    <tableColumn id="4" xr3:uid="{DB908AF9-C66C-4FBD-891A-A65468CBE8F9}" name="No" dataDxfId="94"/>
    <tableColumn id="5" xr3:uid="{F71BCABA-9ED6-405D-A54A-F7202AC101C0}" name="Car" dataDxfId="93"/>
    <tableColumn id="6" xr3:uid="{49453BA2-2AC6-4BB9-BE95-0A3193883877}" name="R1-1" dataDxfId="92"/>
    <tableColumn id="7" xr3:uid="{07826722-05D0-4037-A7B8-3C4E23918D3E}" name="R1-2" dataDxfId="91"/>
    <tableColumn id="8" xr3:uid="{48BD5296-F6FC-4AFB-9350-5B9435ECCFBF}" name="R1-3" dataDxfId="90"/>
    <tableColumn id="9" xr3:uid="{C4872CE9-591C-4EF7-AD92-DDB75649BED3}" name="Rnd 1_x000a_Tot" dataDxfId="89">
      <calculatedColumnFormula>SUM(F4:H4)</calculatedColumnFormula>
    </tableColumn>
    <tableColumn id="10" xr3:uid="{55504BE5-D705-4535-8AF3-8BF37BCF53A6}" name="R2-1" dataDxfId="88"/>
    <tableColumn id="11" xr3:uid="{CE2BE168-88FF-4813-ABF5-0A1EC9A2981D}" name="R2-2" dataDxfId="87"/>
    <tableColumn id="13" xr3:uid="{B9CCB539-E80A-469F-B02A-9D69BC1842FC}" name="Rnd2 Tot" dataDxfId="86">
      <calculatedColumnFormula>SUM(J4:K4)</calculatedColumnFormula>
    </tableColumn>
    <tableColumn id="14" xr3:uid="{401F9719-98B0-42DA-904A-DBE05ED49442}" name="R3-1" dataDxfId="85"/>
    <tableColumn id="15" xr3:uid="{EB44663B-2DA8-410F-AB5A-7622E17D13AB}" name="R3-2" dataDxfId="84"/>
    <tableColumn id="16" xr3:uid="{AA1C2F11-43D5-4E1E-AC6B-328D776BE11D}" name="R3-3" dataDxfId="83"/>
    <tableColumn id="17" xr3:uid="{EE0153D8-E7E1-43F6-9BEE-FA53B8517D71}" name="Rnd 3 Tot" dataDxfId="82">
      <calculatedColumnFormula>SUM(M4:O4)</calculatedColumnFormula>
    </tableColumn>
    <tableColumn id="18" xr3:uid="{F471222B-E819-4D15-BEF1-C036F10A1234}" name="R4-1" dataDxfId="81"/>
    <tableColumn id="19" xr3:uid="{3411B1C8-E1C8-4992-A10A-D7FF03FAA5D1}" name="R4-2" dataDxfId="80"/>
    <tableColumn id="20" xr3:uid="{9D8F0BAC-1805-4329-B0CA-61EADD206964}" name="R4-3" dataDxfId="79"/>
    <tableColumn id="21" xr3:uid="{A9D315C3-0C76-44F8-8E77-E3F52A92D8EF}" name="Rnd 4 Tot" dataDxfId="78">
      <calculatedColumnFormula>SUM(Q4:S4)</calculatedColumnFormula>
    </tableColumn>
    <tableColumn id="22" xr3:uid="{5EF7FFF1-F2FA-4E5B-9EA4-FAA255FA4274}" name="R5-1" dataDxfId="77"/>
    <tableColumn id="23" xr3:uid="{6B8ADB5A-E3DE-4B81-A603-6DDFFE14A4F2}" name="R5-2" dataDxfId="76"/>
    <tableColumn id="24" xr3:uid="{4D482AAC-A0BA-49C9-9D29-EBC1CC6918F1}" name="R5-3" dataDxfId="75"/>
    <tableColumn id="26" xr3:uid="{4DD01CBC-4983-40DE-BAEC-E6BF4540C656}" name="Rnd 5 Tot" dataDxfId="74">
      <calculatedColumnFormula>SUM(U4:W4)</calculatedColumnFormula>
    </tableColumn>
    <tableColumn id="27" xr3:uid="{542AFEED-EE4C-49BB-ADD5-EFE5917EE31F}" name="R6-1" dataDxfId="73"/>
    <tableColumn id="44" xr3:uid="{59CD5510-D778-4FF3-AA80-A2AE3622D53F}" name="R6-2" dataDxfId="72"/>
    <tableColumn id="48" xr3:uid="{05D8A023-CEF5-4BFF-8ABF-B23A62EA8103}" name="R6-3" dataDxfId="71"/>
    <tableColumn id="28" xr3:uid="{A46DE11C-FE37-4683-BBC9-8E2FDE92FC9B}" name="Rnd 6 Tot" dataDxfId="70">
      <calculatedColumnFormula>SUM(Y4:AA4)</calculatedColumnFormula>
    </tableColumn>
    <tableColumn id="29" xr3:uid="{D2615ED9-C99E-4EEA-A31C-1F48ABF2ECE5}" name="R7-1" dataDxfId="69"/>
    <tableColumn id="30" xr3:uid="{D9EB9377-0DE6-459B-A939-C9A90D1C30EE}" name="R7-2" dataDxfId="68"/>
    <tableColumn id="31" xr3:uid="{A887E349-2940-4DD4-9D60-8F8B2FCA99BB}" name="R7-3" dataDxfId="67"/>
    <tableColumn id="32" xr3:uid="{6BD276F9-0315-4368-AC8F-032491BD89F4}" name="Rnd 7 Tot" dataDxfId="66">
      <calculatedColumnFormula>SUM(AC4:AE4)</calculatedColumnFormula>
    </tableColumn>
    <tableColumn id="33" xr3:uid="{EAD14787-FFA8-4769-A148-05ECBFC6D9DE}" name="R8-1" dataDxfId="65"/>
    <tableColumn id="34" xr3:uid="{E144EF7E-956B-4295-8B0F-6A34DC2E524C}" name="R8-2" dataDxfId="64"/>
    <tableColumn id="35" xr3:uid="{8E1810F1-A4F5-4041-85B5-E650F73FD431}" name="R8-3" dataDxfId="63"/>
    <tableColumn id="36" xr3:uid="{1ABF0467-15AA-4812-B4A7-FC35CBC0F196}" name="Rnd 8 Tot" dataDxfId="62">
      <calculatedColumnFormula>SUM(AG4:AI4)</calculatedColumnFormula>
    </tableColumn>
    <tableColumn id="37" xr3:uid="{9C343786-47F4-4D7C-8555-A1FEC53F55C8}" name="R9-1" dataDxfId="61"/>
    <tableColumn id="38" xr3:uid="{9A4E0C3E-936B-4874-A32F-775395CA454D}" name="R9-2" dataDxfId="60"/>
    <tableColumn id="49" xr3:uid="{C98BEF75-ABA2-4D9D-93D6-C467BA8503EC}" name="R9-23" dataDxfId="59"/>
    <tableColumn id="25" xr3:uid="{BE349456-B343-45A0-AA1A-6688756A843A}" name="R9-22" dataDxfId="58"/>
    <tableColumn id="39" xr3:uid="{D90422A0-A809-4430-A620-E83135189E7F}" name="R9-3" dataDxfId="57"/>
    <tableColumn id="40" xr3:uid="{4258D413-DB06-4BC8-BC9B-93FA79DA5B28}" name="Rnd 9 Tot" dataDxfId="56">
      <calculatedColumnFormula>SUM(AK4:AO4)</calculatedColumnFormula>
    </tableColumn>
    <tableColumn id="41" xr3:uid="{4076AB1A-9B45-4D76-911A-FE78E79DC648}" name="Total Points" dataDxfId="55">
      <calculatedColumnFormula>SUM(I4+L4+P4+T4+X4+AB4+AF4+AJ4+AP4)</calculatedColumnFormula>
    </tableColumn>
    <tableColumn id="45" xr3:uid="{C0F40C9D-DA9F-4BDB-8394-2BD3A9F4F23A}" name="W1" dataDxfId="54">
      <calculatedColumnFormula>SMALL((F4:H4,J4:K4,Y4:Y4,AC4:AE4,AG4:AI4,AK4:AO4,M4:O4,Q4:S4,U4:W4,Y4:AA4),1)</calculatedColumnFormula>
    </tableColumn>
    <tableColumn id="46" xr3:uid="{05A65867-891A-4527-A9E8-5C0359D69709}" name="W2" dataDxfId="53">
      <calculatedColumnFormula>SMALL((F4:H4,J4:K4,Y4:Y4,AC4:AE4,AG4:AI4,AK4:AO4,M4:O4,Q4:S4,U4:W4,Y4:AA4),2)</calculatedColumnFormula>
    </tableColumn>
    <tableColumn id="47" xr3:uid="{1CA08AEF-1911-4B00-B3FA-DDD0C22D9036}" name="W3" dataDxfId="52">
      <calculatedColumnFormula>SMALL((F4:H4,J4:K4,Y4:Y4,AC4:AE4,AG4:AI4,AK4:AO4,M4:O4,Q4:S4,U4:W4,Y4:AA4),3)</calculatedColumnFormula>
    </tableColumn>
    <tableColumn id="42" xr3:uid="{E752F98C-0070-481F-BF36-866EC6742D86}" name="Worst Total" dataDxfId="51">
      <calculatedColumnFormula>SUM(Table2[[#This Row],[W1]:[W3]])</calculatedColumnFormula>
    </tableColumn>
    <tableColumn id="43" xr3:uid="{B346E0A4-C3D6-44E2-A8E8-A6BCFEE8A01B}" name="Revised Points" dataDxfId="50">
      <calculatedColumnFormula>SUM(AQ4-AU4)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57B474B-CC5E-4749-8532-44DF960F4D50}" name="Table3" displayName="Table3" ref="A3:AV20" totalsRowShown="0" dataDxfId="48" headerRowBorderDxfId="49" tableBorderDxfId="47">
  <autoFilter ref="A3:AV20" xr:uid="{557B474B-CC5E-4749-8532-44DF960F4D50}"/>
  <sortState xmlns:xlrd2="http://schemas.microsoft.com/office/spreadsheetml/2017/richdata2" ref="A4:AV20">
    <sortCondition ref="A3:A20"/>
  </sortState>
  <tableColumns count="48">
    <tableColumn id="48" xr3:uid="{DFAB659A-0ED0-4B78-9744-6B241C79EF77}" name="Posn" dataDxfId="46">
      <calculatedColumnFormula>RANK(Table3[[#This Row],[Pts]],Table3[Pts])</calculatedColumnFormula>
    </tableColumn>
    <tableColumn id="1" xr3:uid="{C50CC401-D3B9-45BE-B7B9-664B4B7DD412}" name="Pts" dataDxfId="45">
      <calculatedColumnFormula>SUM(AV4)</calculatedColumnFormula>
    </tableColumn>
    <tableColumn id="2" xr3:uid="{1095E290-51FC-4295-A518-C05ACFEBFE0E}" name="Driver"/>
    <tableColumn id="3" xr3:uid="{213DBA3F-EB45-4AD3-BCED-E783B59FBA1B}" name="No" dataDxfId="44"/>
    <tableColumn id="4" xr3:uid="{93554354-6430-4025-A0AD-87378247F324}" name="Car" dataDxfId="43"/>
    <tableColumn id="5" xr3:uid="{FDB41B83-F557-4006-BCE1-14EE9BB3F629}" name="R1-1" dataDxfId="42"/>
    <tableColumn id="6" xr3:uid="{1AB18015-CFDE-468E-A6B3-5702093446A8}" name="R1-2" dataDxfId="41"/>
    <tableColumn id="7" xr3:uid="{157CFD42-BB5E-4CA7-AD25-AEC77201C889}" name="R1-3" dataDxfId="40"/>
    <tableColumn id="8" xr3:uid="{2C775843-5AB1-4AA3-83DF-851A64C4C672}" name="Rnd 1_x000a_Tot" dataDxfId="39">
      <calculatedColumnFormula>SUM(F4:H4)</calculatedColumnFormula>
    </tableColumn>
    <tableColumn id="9" xr3:uid="{CD003F39-133D-4D6F-9B16-CA460C7F8BB4}" name="R2-1" dataDxfId="38"/>
    <tableColumn id="10" xr3:uid="{9F0E173E-3EFC-4EF5-97B3-FBF2C9166E7C}" name="R2-2" dataDxfId="37"/>
    <tableColumn id="12" xr3:uid="{C1712F7A-6BD0-44E7-8D0F-A6DDAFF305B9}" name="Rnd2 Tot" dataDxfId="36">
      <calculatedColumnFormula>SUM(J4:K4)</calculatedColumnFormula>
    </tableColumn>
    <tableColumn id="13" xr3:uid="{704F08CE-A500-40F7-A997-96F8E887610C}" name="R3-1" dataDxfId="35"/>
    <tableColumn id="14" xr3:uid="{30612E90-9238-4BB7-B484-8D7C87DD315F}" name="R3-2" dataDxfId="34"/>
    <tableColumn id="15" xr3:uid="{75FF8914-590F-4A91-BDA9-6DD09FCFE303}" name="R3-3" dataDxfId="33"/>
    <tableColumn id="16" xr3:uid="{0DC91210-0314-4CB7-B5D3-BFB04DDAD7E1}" name="Rnd 3 Tot" dataDxfId="32">
      <calculatedColumnFormula>SUM(M4:O4)</calculatedColumnFormula>
    </tableColumn>
    <tableColumn id="17" xr3:uid="{C52E2A13-552E-4938-99F9-40F5DE87E0D1}" name="R4-1" dataDxfId="31"/>
    <tableColumn id="18" xr3:uid="{D53C9906-38D9-4AE3-81B7-3F298B9F4FD2}" name="R4-2" dataDxfId="30"/>
    <tableColumn id="19" xr3:uid="{2397C807-AD16-4DEB-8200-E11AEB54D723}" name="R4-3" dataDxfId="29"/>
    <tableColumn id="20" xr3:uid="{3DCBC06B-08E4-4338-8B80-ED39C277240A}" name="Rnd 4 Tot" dataDxfId="28">
      <calculatedColumnFormula>SUM(Q4:S4)</calculatedColumnFormula>
    </tableColumn>
    <tableColumn id="21" xr3:uid="{2CD8D083-8763-4F5C-A4D8-42069D989DFA}" name="R5-1" dataDxfId="27"/>
    <tableColumn id="22" xr3:uid="{ABDD86DA-BD15-4CFD-88D7-FDCE9BEDBDE7}" name="R5-2" dataDxfId="26"/>
    <tableColumn id="24" xr3:uid="{3CAE3FCC-754B-4BFE-97D2-90F7415B8FF0}" name="R5-4" dataDxfId="25"/>
    <tableColumn id="25" xr3:uid="{8DC2B001-1D0B-4C05-8466-2165CC56DA89}" name="Rnd 5 Tot" dataDxfId="24">
      <calculatedColumnFormula>SUM(U4:W4)</calculatedColumnFormula>
    </tableColumn>
    <tableColumn id="26" xr3:uid="{EE9E303C-B3CB-4537-9ADF-3C449DC773B4}" name="R6-1" dataDxfId="23"/>
    <tableColumn id="52" xr3:uid="{6D270B34-FF02-47AA-A5BD-0BB378C30664}" name="R6-12" dataDxfId="22"/>
    <tableColumn id="51" xr3:uid="{3769E3F5-A670-4B6C-84E9-9FFBC190A817}" name="R6-2" dataDxfId="21"/>
    <tableColumn id="27" xr3:uid="{0952B742-41CA-4DAA-8C46-BB7607C2DAD5}" name="Rnd 6 Tot" dataDxfId="20">
      <calculatedColumnFormula>SUM(Y4:AA4)</calculatedColumnFormula>
    </tableColumn>
    <tableColumn id="28" xr3:uid="{FB56800B-B34C-406B-B9EB-073CD7553C17}" name="R7-1" dataDxfId="19"/>
    <tableColumn id="29" xr3:uid="{94AAAE41-CEAB-40DD-BE82-4EE540042C46}" name="R7-2" dataDxfId="18"/>
    <tableColumn id="30" xr3:uid="{E7C603C1-AF80-48FC-9AE1-AD6F5C1263F4}" name="R7-3" dataDxfId="17"/>
    <tableColumn id="31" xr3:uid="{2F16AAAD-6485-408E-9B44-1F3CDF0A7618}" name="Rnd 7 Tot" dataDxfId="16">
      <calculatedColumnFormula>SUM(AC4:AE4)</calculatedColumnFormula>
    </tableColumn>
    <tableColumn id="32" xr3:uid="{6712FAB4-CB3D-429B-9B6A-D2B688D08E82}" name="R8-1" dataDxfId="15"/>
    <tableColumn id="33" xr3:uid="{766860BC-042E-4A35-8F7D-B1F57381226E}" name="R8-2" dataDxfId="14"/>
    <tableColumn id="34" xr3:uid="{4852F891-2698-44F8-9FD4-A9D8F2175546}" name="R8-3" dataDxfId="13"/>
    <tableColumn id="35" xr3:uid="{1E79CE0C-4BC9-4C41-B73A-B75CF69A5E0A}" name="Rnd 8 Tot" dataDxfId="12">
      <calculatedColumnFormula>SUM(AG4:AI4)</calculatedColumnFormula>
    </tableColumn>
    <tableColumn id="36" xr3:uid="{6015AE6A-F8E1-4FC9-A44C-023D3ECB9670}" name="R9-1" dataDxfId="11"/>
    <tableColumn id="37" xr3:uid="{93596B28-2D67-4DB4-BC94-0EF3C85222ED}" name="R9-2" dataDxfId="10"/>
    <tableColumn id="43" xr3:uid="{34D4F757-116F-443F-93DB-696D82A9ACB0}" name="R9-23" dataDxfId="9"/>
    <tableColumn id="23" xr3:uid="{DA3D2D1F-F194-4472-9F3D-39F3AA474106}" name="R9-22" dataDxfId="8"/>
    <tableColumn id="38" xr3:uid="{B1F6BBDB-981F-4501-AF3A-5595F70D2775}" name="R9-3" dataDxfId="7"/>
    <tableColumn id="39" xr3:uid="{6FA5AA9F-8B0B-417D-AE77-39D458D4DCCB}" name="Rnd 9 Tot" dataDxfId="6">
      <calculatedColumnFormula>SUM(AK4:AO4)</calculatedColumnFormula>
    </tableColumn>
    <tableColumn id="40" xr3:uid="{08DF61CB-94AF-41CC-8ADD-54FB16E36531}" name="Total Points" dataDxfId="5">
      <calculatedColumnFormula>SUM(I4+L4+P4+T4+X4+AB4+AF4+AJ4+AP4)</calculatedColumnFormula>
    </tableColumn>
    <tableColumn id="44" xr3:uid="{11CFA99C-4634-4421-BAD5-ED541F814B03}" name="W1" dataDxfId="4">
      <calculatedColumnFormula>SMALL((F4:H4,J4:K4,Y4:Y4,AC4:AE4,AG4:AI4,AK4:AO4,M4:O4,Q4:S4,U4:W4,Y4:AA4),1)</calculatedColumnFormula>
    </tableColumn>
    <tableColumn id="46" xr3:uid="{9FC37451-F13D-4EA0-8D37-307B0B4A80F8}" name="W2" dataDxfId="3">
      <calculatedColumnFormula>SMALL((F4:H4,J4:K4,Y4:Y4,AC4:AE4,AG4:AI4,AK4:AO4,M4:O4,Q4:S4,U4:W4,Y4:AA4),2)</calculatedColumnFormula>
    </tableColumn>
    <tableColumn id="45" xr3:uid="{7DCA63DE-0C80-4C2F-A8AF-82F4BB021E9C}" name="W3" dataDxfId="2">
      <calculatedColumnFormula>SMALL((F4:H4,J4:K4,Y4:Y4,AC4:AE4,AG4:AI4,AK4:AO4,M4:O4,Q4:S4,U4:W4,Y4:AA4),3)</calculatedColumnFormula>
    </tableColumn>
    <tableColumn id="41" xr3:uid="{C01A7C3D-568A-40A1-B02E-EAC669A69FC0}" name="Worst Total" dataDxfId="1">
      <calculatedColumnFormula>SUM(Table3[[#This Row],[W1]:[W3]])</calculatedColumnFormula>
    </tableColumn>
    <tableColumn id="42" xr3:uid="{D39DE8CD-BEBE-4AB6-930B-E584A0353DA8}" name="Revised Points" dataDxfId="0">
      <calculatedColumnFormula>SUM(AQ4-AU4)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65"/>
  <sheetViews>
    <sheetView tabSelected="1" zoomScale="70" zoomScaleNormal="70" workbookViewId="0">
      <selection activeCell="M4" sqref="M4"/>
    </sheetView>
  </sheetViews>
  <sheetFormatPr defaultRowHeight="15" x14ac:dyDescent="0.25"/>
  <cols>
    <col min="1" max="2" width="6.5703125" style="1" customWidth="1"/>
    <col min="3" max="3" width="29.5703125" style="1" customWidth="1"/>
    <col min="4" max="4" width="6.5703125" style="1" customWidth="1"/>
    <col min="5" max="5" width="13.140625" style="1" bestFit="1" customWidth="1"/>
    <col min="6" max="37" width="6.5703125" style="1" customWidth="1"/>
    <col min="38" max="42" width="6.5703125" customWidth="1"/>
    <col min="43" max="43" width="8.140625" customWidth="1"/>
    <col min="44" max="45" width="6.5703125" customWidth="1"/>
    <col min="46" max="46" width="8.5703125" customWidth="1"/>
    <col min="48" max="48" width="10.42578125" customWidth="1"/>
  </cols>
  <sheetData>
    <row r="1" spans="1:48" ht="25.5" customHeight="1" thickBot="1" x14ac:dyDescent="0.3">
      <c r="A1" s="248" t="s">
        <v>120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153"/>
      <c r="AU1" s="151"/>
    </row>
    <row r="2" spans="1:48" s="3" customFormat="1" ht="42.75" customHeight="1" thickBot="1" x14ac:dyDescent="0.25">
      <c r="A2" s="191"/>
      <c r="B2" s="192"/>
      <c r="C2" s="193"/>
      <c r="D2" s="193"/>
      <c r="E2" s="193"/>
      <c r="F2" s="242" t="s">
        <v>129</v>
      </c>
      <c r="G2" s="243"/>
      <c r="H2" s="243"/>
      <c r="I2" s="244"/>
      <c r="J2" s="245" t="s">
        <v>135</v>
      </c>
      <c r="K2" s="246"/>
      <c r="L2" s="247"/>
      <c r="M2" s="242" t="s">
        <v>126</v>
      </c>
      <c r="N2" s="243"/>
      <c r="O2" s="243"/>
      <c r="P2" s="244"/>
      <c r="Q2" s="242" t="s">
        <v>132</v>
      </c>
      <c r="R2" s="243"/>
      <c r="S2" s="243"/>
      <c r="T2" s="244"/>
      <c r="U2" s="242" t="s">
        <v>124</v>
      </c>
      <c r="V2" s="243"/>
      <c r="W2" s="243"/>
      <c r="X2" s="244"/>
      <c r="Y2" s="242" t="s">
        <v>127</v>
      </c>
      <c r="Z2" s="243"/>
      <c r="AA2" s="243"/>
      <c r="AB2" s="244"/>
      <c r="AC2" s="242" t="s">
        <v>131</v>
      </c>
      <c r="AD2" s="243"/>
      <c r="AE2" s="243"/>
      <c r="AF2" s="244"/>
      <c r="AG2" s="242" t="s">
        <v>125</v>
      </c>
      <c r="AH2" s="243"/>
      <c r="AI2" s="243"/>
      <c r="AJ2" s="244"/>
      <c r="AK2" s="242" t="s">
        <v>128</v>
      </c>
      <c r="AL2" s="243"/>
      <c r="AM2" s="243"/>
      <c r="AN2" s="243"/>
      <c r="AO2" s="243"/>
      <c r="AP2" s="244"/>
      <c r="AQ2" s="200"/>
      <c r="AR2" s="242" t="s">
        <v>91</v>
      </c>
      <c r="AS2" s="243"/>
      <c r="AT2" s="243"/>
      <c r="AU2" s="244"/>
      <c r="AV2" s="201"/>
    </row>
    <row r="3" spans="1:48" s="3" customFormat="1" ht="60.75" customHeight="1" thickBot="1" x14ac:dyDescent="0.25">
      <c r="A3" s="191" t="s">
        <v>8</v>
      </c>
      <c r="B3" s="192" t="s">
        <v>6</v>
      </c>
      <c r="C3" s="193" t="s">
        <v>1</v>
      </c>
      <c r="D3" s="193" t="s">
        <v>7</v>
      </c>
      <c r="E3" s="193" t="s">
        <v>0</v>
      </c>
      <c r="F3" s="194" t="s">
        <v>53</v>
      </c>
      <c r="G3" s="195" t="s">
        <v>54</v>
      </c>
      <c r="H3" s="195" t="s">
        <v>55</v>
      </c>
      <c r="I3" s="196" t="s">
        <v>60</v>
      </c>
      <c r="J3" s="194" t="s">
        <v>61</v>
      </c>
      <c r="K3" s="195" t="s">
        <v>62</v>
      </c>
      <c r="L3" s="196" t="s">
        <v>63</v>
      </c>
      <c r="M3" s="194" t="s">
        <v>64</v>
      </c>
      <c r="N3" s="195" t="s">
        <v>65</v>
      </c>
      <c r="O3" s="195" t="s">
        <v>66</v>
      </c>
      <c r="P3" s="196" t="s">
        <v>67</v>
      </c>
      <c r="Q3" s="194" t="s">
        <v>68</v>
      </c>
      <c r="R3" s="195" t="s">
        <v>69</v>
      </c>
      <c r="S3" s="195" t="s">
        <v>70</v>
      </c>
      <c r="T3" s="196" t="s">
        <v>71</v>
      </c>
      <c r="U3" s="194" t="s">
        <v>72</v>
      </c>
      <c r="V3" s="195" t="s">
        <v>73</v>
      </c>
      <c r="W3" s="195" t="s">
        <v>74</v>
      </c>
      <c r="X3" s="196" t="s">
        <v>76</v>
      </c>
      <c r="Y3" s="194" t="s">
        <v>77</v>
      </c>
      <c r="Z3" s="195" t="s">
        <v>94</v>
      </c>
      <c r="AA3" s="195" t="s">
        <v>95</v>
      </c>
      <c r="AB3" s="196" t="s">
        <v>78</v>
      </c>
      <c r="AC3" s="194" t="s">
        <v>79</v>
      </c>
      <c r="AD3" s="195" t="s">
        <v>80</v>
      </c>
      <c r="AE3" s="195" t="s">
        <v>81</v>
      </c>
      <c r="AF3" s="196" t="s">
        <v>82</v>
      </c>
      <c r="AG3" s="194" t="s">
        <v>83</v>
      </c>
      <c r="AH3" s="195" t="s">
        <v>84</v>
      </c>
      <c r="AI3" s="195" t="s">
        <v>85</v>
      </c>
      <c r="AJ3" s="196" t="s">
        <v>86</v>
      </c>
      <c r="AK3" s="194" t="s">
        <v>87</v>
      </c>
      <c r="AL3" s="195" t="s">
        <v>88</v>
      </c>
      <c r="AM3" s="195" t="s">
        <v>106</v>
      </c>
      <c r="AN3" s="195" t="s">
        <v>105</v>
      </c>
      <c r="AO3" s="195" t="s">
        <v>89</v>
      </c>
      <c r="AP3" s="196" t="s">
        <v>90</v>
      </c>
      <c r="AQ3" s="197" t="s">
        <v>45</v>
      </c>
      <c r="AR3" s="202" t="s">
        <v>56</v>
      </c>
      <c r="AS3" s="202" t="s">
        <v>57</v>
      </c>
      <c r="AT3" s="202" t="s">
        <v>58</v>
      </c>
      <c r="AU3" s="198" t="s">
        <v>59</v>
      </c>
      <c r="AV3" s="199" t="s">
        <v>44</v>
      </c>
    </row>
    <row r="4" spans="1:48" ht="20.100000000000001" customHeight="1" thickBot="1" x14ac:dyDescent="0.3">
      <c r="A4" s="8">
        <f>RANK(Table2[[#This Row],[Pts]],Table2[Pts])</f>
        <v>1</v>
      </c>
      <c r="B4" s="9">
        <f t="shared" ref="B4:B14" si="0">SUM(AV4)</f>
        <v>50</v>
      </c>
      <c r="C4" s="7" t="s">
        <v>5</v>
      </c>
      <c r="D4" s="51">
        <v>4</v>
      </c>
      <c r="E4" s="50" t="s">
        <v>20</v>
      </c>
      <c r="F4" s="126">
        <v>25</v>
      </c>
      <c r="G4" s="126">
        <v>25</v>
      </c>
      <c r="H4" s="126">
        <v>25</v>
      </c>
      <c r="I4" s="119">
        <f t="shared" ref="I4:I14" si="1">SUM(F4:H4)</f>
        <v>75</v>
      </c>
      <c r="J4" s="126">
        <v>25</v>
      </c>
      <c r="K4" s="126">
        <v>20</v>
      </c>
      <c r="L4" s="119">
        <f>SUM(J4:K4)</f>
        <v>45</v>
      </c>
      <c r="M4" s="126"/>
      <c r="N4" s="126"/>
      <c r="O4" s="126"/>
      <c r="P4" s="119">
        <f t="shared" ref="P4:P14" si="2">SUM(M4:O4)</f>
        <v>0</v>
      </c>
      <c r="Q4" s="126"/>
      <c r="R4" s="126"/>
      <c r="S4" s="126"/>
      <c r="T4" s="119">
        <f t="shared" ref="T4:T14" si="3">SUM(Q4:S4)</f>
        <v>0</v>
      </c>
      <c r="U4" s="126"/>
      <c r="V4" s="126"/>
      <c r="W4" s="126"/>
      <c r="X4" s="119">
        <f t="shared" ref="X4" si="4">SUM(U4:W4)</f>
        <v>0</v>
      </c>
      <c r="Y4" s="126"/>
      <c r="Z4" s="126"/>
      <c r="AA4" s="126"/>
      <c r="AB4" s="119">
        <f t="shared" ref="AB4:AB14" si="5">SUM(Y4:AA4)</f>
        <v>0</v>
      </c>
      <c r="AC4" s="126"/>
      <c r="AD4" s="126"/>
      <c r="AE4" s="126"/>
      <c r="AF4" s="119">
        <f t="shared" ref="AF4:AF14" si="6">SUM(AC4:AE4)</f>
        <v>0</v>
      </c>
      <c r="AG4" s="126"/>
      <c r="AH4" s="126"/>
      <c r="AI4" s="126"/>
      <c r="AJ4" s="119">
        <f t="shared" ref="AJ4:AJ14" si="7">SUM(AG4:AI4)</f>
        <v>0</v>
      </c>
      <c r="AK4" s="126"/>
      <c r="AL4" s="126"/>
      <c r="AM4" s="126"/>
      <c r="AN4" s="126"/>
      <c r="AO4" s="126"/>
      <c r="AP4" s="119">
        <f t="shared" ref="AP4:AP14" si="8">SUM(AK4:AO4)</f>
        <v>0</v>
      </c>
      <c r="AQ4" s="106">
        <f>SUM(I4+L4+P4+T4+X4+AB4+AF4+AJ4+AP4)</f>
        <v>120</v>
      </c>
      <c r="AR4" s="164">
        <f>SMALL((F4:H4,J4:K4,Y4:Y4,AC4:AE4,AG4:AI4,AK4:AO4,M4:O4,Q4:S4,U4:W4,Y4:AA4),1)</f>
        <v>20</v>
      </c>
      <c r="AS4" s="164">
        <f>SMALL((F4:H4,J4:K4,Y4:Y4,AC4:AE4,AG4:AI4,AK4:AO4,M4:O4,Q4:S4,U4:W4,Y4:AA4),2)</f>
        <v>25</v>
      </c>
      <c r="AT4" s="164">
        <f>SMALL((F4:H4,J4:K4,Y4:Y4,AC4:AE4,AG4:AI4,AK4:AO4,M4:O4,Q4:S4,U4:W4,Y4:AA4),3)</f>
        <v>25</v>
      </c>
      <c r="AU4" s="164">
        <f>SUM(Table2[[#This Row],[W1]:[W3]])</f>
        <v>70</v>
      </c>
      <c r="AV4" s="106">
        <f t="shared" ref="AV4:AV14" si="9">SUM(AQ4-AU4)</f>
        <v>50</v>
      </c>
    </row>
    <row r="5" spans="1:48" ht="20.100000000000001" customHeight="1" thickBot="1" x14ac:dyDescent="0.3">
      <c r="A5" s="8">
        <f>RANK(Table2[[#This Row],[Pts]],Table2[Pts])</f>
        <v>2</v>
      </c>
      <c r="B5" s="9">
        <f>SUM(AV5)</f>
        <v>45</v>
      </c>
      <c r="C5" s="7" t="s">
        <v>118</v>
      </c>
      <c r="D5" s="51">
        <v>41</v>
      </c>
      <c r="E5" s="50" t="s">
        <v>119</v>
      </c>
      <c r="F5" s="126">
        <v>18</v>
      </c>
      <c r="G5" s="126">
        <v>20</v>
      </c>
      <c r="H5" s="126">
        <v>20</v>
      </c>
      <c r="I5" s="119">
        <f>SUM(F5:H5)</f>
        <v>58</v>
      </c>
      <c r="J5" s="126">
        <v>20</v>
      </c>
      <c r="K5" s="126">
        <v>25</v>
      </c>
      <c r="L5" s="119">
        <f>SUM(J5:K5)</f>
        <v>45</v>
      </c>
      <c r="M5" s="126"/>
      <c r="N5" s="126"/>
      <c r="O5" s="126"/>
      <c r="P5" s="119">
        <f>SUM(M5:O5)</f>
        <v>0</v>
      </c>
      <c r="Q5" s="126"/>
      <c r="R5" s="126"/>
      <c r="S5" s="126"/>
      <c r="T5" s="119">
        <f>SUM(Q5:S5)</f>
        <v>0</v>
      </c>
      <c r="U5" s="126"/>
      <c r="V5" s="126"/>
      <c r="W5" s="126"/>
      <c r="X5" s="119">
        <f t="shared" ref="X5:X13" si="10">SUM(U5:W5)</f>
        <v>0</v>
      </c>
      <c r="Y5" s="126"/>
      <c r="Z5" s="126"/>
      <c r="AA5" s="126"/>
      <c r="AB5" s="119">
        <f t="shared" ref="AB5:AB13" si="11">SUM(Y5:AA5)</f>
        <v>0</v>
      </c>
      <c r="AC5" s="126"/>
      <c r="AD5" s="126"/>
      <c r="AE5" s="126"/>
      <c r="AF5" s="119">
        <f>SUM(AC5:AE5)</f>
        <v>0</v>
      </c>
      <c r="AG5" s="126"/>
      <c r="AH5" s="126"/>
      <c r="AI5" s="126"/>
      <c r="AJ5" s="119">
        <f t="shared" ref="AJ5:AJ12" si="12">SUM(AG5:AI5)</f>
        <v>0</v>
      </c>
      <c r="AK5" s="126"/>
      <c r="AL5" s="126"/>
      <c r="AM5" s="126"/>
      <c r="AN5" s="126"/>
      <c r="AO5" s="126"/>
      <c r="AP5" s="119">
        <f>SUM(AK5:AO5)</f>
        <v>0</v>
      </c>
      <c r="AQ5" s="106">
        <f>SUM(I5+L5+P5+T5+X5+AB5+AF5+AJ5+AP5)</f>
        <v>103</v>
      </c>
      <c r="AR5" s="164">
        <f>SMALL((F5:H5,J5:K5,Y5:Y5,AC5:AE5,AG5:AI5,AK5:AO5,M5:O5,Q5:S5,U5:W5,Y5:AA5),1)</f>
        <v>18</v>
      </c>
      <c r="AS5" s="164">
        <f>SMALL((F5:H5,J5:K5,Y5:Y5,AC5:AE5,AG5:AI5,AK5:AO5,M5:O5,Q5:S5,U5:W5,Y5:AA5),2)</f>
        <v>20</v>
      </c>
      <c r="AT5" s="164">
        <f>SMALL((F5:H5,J5:K5,Y5:Y5,AC5:AE5,AG5:AI5,AK5:AO5,M5:O5,Q5:S5,U5:W5,Y5:AA5),3)</f>
        <v>20</v>
      </c>
      <c r="AU5" s="164">
        <f>SUM(Table2[[#This Row],[W1]:[W3]])</f>
        <v>58</v>
      </c>
      <c r="AV5" s="106">
        <f>SUM(AQ5-AU5)</f>
        <v>45</v>
      </c>
    </row>
    <row r="6" spans="1:48" ht="19.899999999999999" customHeight="1" thickBot="1" x14ac:dyDescent="0.3">
      <c r="A6" s="8">
        <f>RANK(Table2[[#This Row],[Pts]],Table2[Pts])</f>
        <v>3</v>
      </c>
      <c r="B6" s="9">
        <f>SUM(AV6)</f>
        <v>36</v>
      </c>
      <c r="C6" s="10" t="s">
        <v>97</v>
      </c>
      <c r="D6" s="57">
        <v>14</v>
      </c>
      <c r="E6" s="58" t="s">
        <v>17</v>
      </c>
      <c r="F6" s="126">
        <v>16</v>
      </c>
      <c r="G6" s="126">
        <v>18</v>
      </c>
      <c r="H6" s="126">
        <v>18</v>
      </c>
      <c r="I6" s="119">
        <f>SUM(F6:H6)</f>
        <v>52</v>
      </c>
      <c r="J6" s="126">
        <v>18</v>
      </c>
      <c r="K6" s="126">
        <v>18</v>
      </c>
      <c r="L6" s="119">
        <f>SUM(J6:K6)</f>
        <v>36</v>
      </c>
      <c r="M6" s="126"/>
      <c r="N6" s="126"/>
      <c r="O6" s="126"/>
      <c r="P6" s="119">
        <f>SUM(M6:O6)</f>
        <v>0</v>
      </c>
      <c r="Q6" s="126"/>
      <c r="R6" s="126"/>
      <c r="S6" s="126"/>
      <c r="T6" s="119">
        <f>SUM(Q6:S6)</f>
        <v>0</v>
      </c>
      <c r="U6" s="126"/>
      <c r="V6" s="126"/>
      <c r="W6" s="126"/>
      <c r="X6" s="119">
        <f t="shared" si="10"/>
        <v>0</v>
      </c>
      <c r="Y6" s="126"/>
      <c r="Z6" s="126"/>
      <c r="AA6" s="126"/>
      <c r="AB6" s="119">
        <f t="shared" si="11"/>
        <v>0</v>
      </c>
      <c r="AC6" s="126"/>
      <c r="AD6" s="126"/>
      <c r="AE6" s="126"/>
      <c r="AF6" s="119">
        <f>SUM(AC6:AE6)</f>
        <v>0</v>
      </c>
      <c r="AG6" s="126"/>
      <c r="AH6" s="126"/>
      <c r="AI6" s="126"/>
      <c r="AJ6" s="119">
        <f t="shared" si="12"/>
        <v>0</v>
      </c>
      <c r="AK6" s="126"/>
      <c r="AL6" s="126"/>
      <c r="AM6" s="126"/>
      <c r="AN6" s="126"/>
      <c r="AO6" s="126"/>
      <c r="AP6" s="119">
        <f>SUM(AK6:AO6)</f>
        <v>0</v>
      </c>
      <c r="AQ6" s="106">
        <f>SUM(I6+L6+P6+T6+X6+AB6+AF6+AJ6+AP6)</f>
        <v>88</v>
      </c>
      <c r="AR6" s="164">
        <f>SMALL((F6:H6,J6:K6,Y6:Y6,AC6:AE6,AG6:AI6,AK6:AO6,M6:O6,Q6:S6,U6:W6,Y6:AA6),1)</f>
        <v>16</v>
      </c>
      <c r="AS6" s="164">
        <f>SMALL((F6:H6,J6:K6,Y6:Y6,AC6:AE6,AG6:AI6,AK6:AO6,M6:O6,Q6:S6,U6:W6,Y6:AA6),2)</f>
        <v>18</v>
      </c>
      <c r="AT6" s="164">
        <f>SMALL((F6:H6,J6:K6,Y6:Y6,AC6:AE6,AG6:AI6,AK6:AO6,M6:O6,Q6:S6,U6:W6,Y6:AA6),3)</f>
        <v>18</v>
      </c>
      <c r="AU6" s="164">
        <f>SUM(Table2[[#This Row],[W1]:[W3]])</f>
        <v>52</v>
      </c>
      <c r="AV6" s="106">
        <f>SUM(AQ6-AU6)</f>
        <v>36</v>
      </c>
    </row>
    <row r="7" spans="1:48" ht="18.75" customHeight="1" thickBot="1" x14ac:dyDescent="0.3">
      <c r="A7" s="8">
        <f>RANK(Table2[[#This Row],[Pts]],Table2[Pts])</f>
        <v>4</v>
      </c>
      <c r="B7" s="9">
        <f>SUM(AV7)</f>
        <v>35</v>
      </c>
      <c r="C7" s="48" t="s">
        <v>37</v>
      </c>
      <c r="D7" s="51">
        <v>12</v>
      </c>
      <c r="E7" s="50" t="s">
        <v>35</v>
      </c>
      <c r="F7" s="126">
        <v>20</v>
      </c>
      <c r="G7" s="126">
        <v>0</v>
      </c>
      <c r="H7" s="126">
        <v>0</v>
      </c>
      <c r="I7" s="119">
        <f>SUM(F7:H7)</f>
        <v>20</v>
      </c>
      <c r="J7" s="126">
        <v>15</v>
      </c>
      <c r="K7" s="126">
        <v>0</v>
      </c>
      <c r="L7" s="119">
        <f>SUM(J7:K7)</f>
        <v>15</v>
      </c>
      <c r="M7" s="126"/>
      <c r="N7" s="126"/>
      <c r="O7" s="126"/>
      <c r="P7" s="119">
        <f>SUM(M7:O7)</f>
        <v>0</v>
      </c>
      <c r="Q7" s="126"/>
      <c r="R7" s="126"/>
      <c r="S7" s="126"/>
      <c r="T7" s="119">
        <f>SUM(Q7:S7)</f>
        <v>0</v>
      </c>
      <c r="U7" s="126"/>
      <c r="V7" s="126"/>
      <c r="W7" s="126"/>
      <c r="X7" s="119">
        <f>SUM(U7:W7)</f>
        <v>0</v>
      </c>
      <c r="Y7" s="126"/>
      <c r="Z7" s="126"/>
      <c r="AA7" s="126"/>
      <c r="AB7" s="119">
        <f>SUM(Y7:AA7)</f>
        <v>0</v>
      </c>
      <c r="AC7" s="126"/>
      <c r="AD7" s="126"/>
      <c r="AE7" s="126"/>
      <c r="AF7" s="119">
        <f>SUM(AC7:AE7)</f>
        <v>0</v>
      </c>
      <c r="AG7" s="126"/>
      <c r="AH7" s="126"/>
      <c r="AI7" s="126"/>
      <c r="AJ7" s="119">
        <f>SUM(AG7:AI7)</f>
        <v>0</v>
      </c>
      <c r="AK7" s="126"/>
      <c r="AL7" s="126"/>
      <c r="AM7" s="126"/>
      <c r="AN7" s="126"/>
      <c r="AO7" s="126"/>
      <c r="AP7" s="119">
        <f>SUM(AK7:AO7)</f>
        <v>0</v>
      </c>
      <c r="AQ7" s="106">
        <f>SUM(I7+L7+P7+T7+X7+AB7+AF7+AJ7+AP7)</f>
        <v>35</v>
      </c>
      <c r="AR7" s="164">
        <f>SMALL((F7:H7,J7:K7,Y7:Y7,AC7:AE7,AG7:AI7,AK7:AO7,M7:O7,Q7:S7,U7:W7,Y7:AA7),1)</f>
        <v>0</v>
      </c>
      <c r="AS7" s="164">
        <f>SMALL((F7:H7,J7:K7,Y7:Y7,AC7:AE7,AG7:AI7,AK7:AO7,M7:O7,Q7:S7,U7:W7,Y7:AA7),2)</f>
        <v>0</v>
      </c>
      <c r="AT7" s="164">
        <f>SMALL((F7:H7,J7:K7,Y7:Y7,AC7:AE7,AG7:AI7,AK7:AO7,M7:O7,Q7:S7,U7:W7,Y7:AA7),3)</f>
        <v>0</v>
      </c>
      <c r="AU7" s="164">
        <f>SUM(Table2[[#This Row],[W1]:[W3]])</f>
        <v>0</v>
      </c>
      <c r="AV7" s="106">
        <f>SUM(AQ7-AU7)</f>
        <v>35</v>
      </c>
    </row>
    <row r="8" spans="1:48" ht="20.100000000000001" customHeight="1" thickBot="1" x14ac:dyDescent="0.3">
      <c r="A8" s="210">
        <f>RANK(Table2[[#This Row],[Pts]],Table2[Pts])</f>
        <v>5</v>
      </c>
      <c r="B8" s="9">
        <f>SUM(AV8)</f>
        <v>34</v>
      </c>
      <c r="C8" s="222" t="s">
        <v>122</v>
      </c>
      <c r="D8" s="51">
        <v>23</v>
      </c>
      <c r="E8" s="50" t="s">
        <v>137</v>
      </c>
      <c r="F8" s="126">
        <v>15</v>
      </c>
      <c r="G8" s="126">
        <v>15</v>
      </c>
      <c r="H8" s="126">
        <v>15</v>
      </c>
      <c r="I8" s="119">
        <f>SUM(F8:H8)</f>
        <v>45</v>
      </c>
      <c r="J8" s="126">
        <v>17</v>
      </c>
      <c r="K8" s="126">
        <v>17</v>
      </c>
      <c r="L8" s="119">
        <f>SUM(J8:K8)</f>
        <v>34</v>
      </c>
      <c r="M8" s="126"/>
      <c r="N8" s="126"/>
      <c r="O8" s="126"/>
      <c r="P8" s="119">
        <f>SUM(M8:O8)</f>
        <v>0</v>
      </c>
      <c r="Q8" s="126"/>
      <c r="R8" s="126"/>
      <c r="S8" s="126"/>
      <c r="T8" s="119">
        <f>SUM(Q8:S8)</f>
        <v>0</v>
      </c>
      <c r="U8" s="126"/>
      <c r="V8" s="126"/>
      <c r="W8" s="126"/>
      <c r="X8" s="119">
        <f t="shared" si="10"/>
        <v>0</v>
      </c>
      <c r="Y8" s="126"/>
      <c r="Z8" s="126"/>
      <c r="AA8" s="126"/>
      <c r="AB8" s="220">
        <f t="shared" si="11"/>
        <v>0</v>
      </c>
      <c r="AC8" s="126"/>
      <c r="AD8" s="126"/>
      <c r="AE8" s="126"/>
      <c r="AF8" s="119">
        <f>SUM(AC8:AE8)</f>
        <v>0</v>
      </c>
      <c r="AG8" s="126"/>
      <c r="AH8" s="126"/>
      <c r="AI8" s="126"/>
      <c r="AJ8" s="119">
        <f t="shared" si="12"/>
        <v>0</v>
      </c>
      <c r="AK8" s="126"/>
      <c r="AL8" s="126"/>
      <c r="AM8" s="126"/>
      <c r="AN8" s="126"/>
      <c r="AO8" s="126"/>
      <c r="AP8" s="119">
        <f>SUM(AK8:AO8)</f>
        <v>0</v>
      </c>
      <c r="AQ8" s="106">
        <f>SUM(I8+L8+P8+T8+X8+AB8+AF8+AJ8+AP8)</f>
        <v>79</v>
      </c>
      <c r="AR8" s="164">
        <f>SMALL((F8:H8,J8:K8,Y8:Y8,AC8:AE8,AG8:AI8,AK8:AO8,M8:O8,Q8:S8,U8:W8,Y8:AA8),1)</f>
        <v>15</v>
      </c>
      <c r="AS8" s="164">
        <f>SMALL((F8:H8,J8:K8,Y8:Y8,AC8:AE8,AG8:AI8,AK8:AO8,M8:O8,Q8:S8,U8:W8,Y8:AA8),2)</f>
        <v>15</v>
      </c>
      <c r="AT8" s="164">
        <f>SMALL((F8:H8,J8:K8,Y8:Y8,AC8:AE8,AG8:AI8,AK8:AO8,M8:O8,Q8:S8,U8:W8,Y8:AA8),3)</f>
        <v>15</v>
      </c>
      <c r="AU8" s="164">
        <f>SUM(Table2[[#This Row],[W1]:[W3]])</f>
        <v>45</v>
      </c>
      <c r="AV8" s="106">
        <f>SUM(AQ8-AU8)</f>
        <v>34</v>
      </c>
    </row>
    <row r="9" spans="1:48" ht="20.100000000000001" customHeight="1" thickBot="1" x14ac:dyDescent="0.3">
      <c r="A9" s="8">
        <f>RANK(Table2[[#This Row],[Pts]],Table2[Pts])</f>
        <v>6</v>
      </c>
      <c r="B9" s="9">
        <f>SUM(AV9)</f>
        <v>33</v>
      </c>
      <c r="C9" s="7" t="s">
        <v>22</v>
      </c>
      <c r="D9" s="51">
        <v>26</v>
      </c>
      <c r="E9" s="50" t="s">
        <v>47</v>
      </c>
      <c r="F9" s="126">
        <v>0</v>
      </c>
      <c r="G9" s="126">
        <v>16</v>
      </c>
      <c r="H9" s="126">
        <v>17</v>
      </c>
      <c r="I9" s="119">
        <f>SUM(F9:H9)</f>
        <v>33</v>
      </c>
      <c r="J9" s="126">
        <v>0</v>
      </c>
      <c r="K9" s="126">
        <v>0</v>
      </c>
      <c r="L9" s="119">
        <f>SUM(J9:K9)</f>
        <v>0</v>
      </c>
      <c r="M9" s="126"/>
      <c r="N9" s="126"/>
      <c r="O9" s="126"/>
      <c r="P9" s="119">
        <f>SUM(M9:O9)</f>
        <v>0</v>
      </c>
      <c r="Q9" s="126"/>
      <c r="R9" s="126"/>
      <c r="S9" s="126"/>
      <c r="T9" s="119">
        <f>SUM(Q9:S9)</f>
        <v>0</v>
      </c>
      <c r="U9" s="126"/>
      <c r="V9" s="126"/>
      <c r="W9" s="126"/>
      <c r="X9" s="119">
        <f>SUM(U9:W9)</f>
        <v>0</v>
      </c>
      <c r="Y9" s="126"/>
      <c r="Z9" s="126"/>
      <c r="AA9" s="126"/>
      <c r="AB9" s="119">
        <f>SUM(Y9:AA9)</f>
        <v>0</v>
      </c>
      <c r="AC9" s="126"/>
      <c r="AD9" s="126"/>
      <c r="AE9" s="126"/>
      <c r="AF9" s="119">
        <f>SUM(AC9:AE9)</f>
        <v>0</v>
      </c>
      <c r="AG9" s="126"/>
      <c r="AH9" s="126"/>
      <c r="AI9" s="126"/>
      <c r="AJ9" s="119">
        <f>SUM(AG9:AI9)</f>
        <v>0</v>
      </c>
      <c r="AK9" s="126"/>
      <c r="AL9" s="126"/>
      <c r="AM9" s="126"/>
      <c r="AN9" s="126"/>
      <c r="AO9" s="126"/>
      <c r="AP9" s="119">
        <f>SUM(AK9:AO9)</f>
        <v>0</v>
      </c>
      <c r="AQ9" s="106">
        <f>SUM(I9+L9+P9+T9+X9+AB9+AF9+AJ9+AP9)</f>
        <v>33</v>
      </c>
      <c r="AR9" s="164">
        <f>SMALL((F9:H9,J9:K9,Y9:Y9,AC9:AE9,AG9:AI9,AK9:AO9,M9:O9,Q9:S9,U9:W9,Y9:AA9),1)</f>
        <v>0</v>
      </c>
      <c r="AS9" s="164">
        <f>SMALL((F9:H9,J9:K9,Y9:Y9,AC9:AE9,AG9:AI9,AK9:AO9,M9:O9,Q9:S9,U9:W9,Y9:AA9),2)</f>
        <v>0</v>
      </c>
      <c r="AT9" s="164">
        <f>SMALL((F9:H9,J9:K9,Y9:Y9,AC9:AE9,AG9:AI9,AK9:AO9,M9:O9,Q9:S9,U9:W9,Y9:AA9),3)</f>
        <v>0</v>
      </c>
      <c r="AU9" s="164">
        <f>SUM(Table2[[#This Row],[W1]:[W3]])</f>
        <v>0</v>
      </c>
      <c r="AV9" s="106">
        <f>SUM(AQ9-AU9)</f>
        <v>33</v>
      </c>
    </row>
    <row r="10" spans="1:48" ht="20.100000000000001" customHeight="1" thickBot="1" x14ac:dyDescent="0.3">
      <c r="A10" s="210">
        <f>RANK(Table2[[#This Row],[Pts]],Table2[Pts])</f>
        <v>6</v>
      </c>
      <c r="B10" s="9">
        <f>SUM(AV10)</f>
        <v>33</v>
      </c>
      <c r="C10" s="7" t="s">
        <v>134</v>
      </c>
      <c r="D10" s="51">
        <v>32</v>
      </c>
      <c r="E10" s="50" t="s">
        <v>133</v>
      </c>
      <c r="F10" s="126">
        <v>17</v>
      </c>
      <c r="G10" s="126">
        <v>0</v>
      </c>
      <c r="H10" s="126">
        <v>16</v>
      </c>
      <c r="I10" s="119">
        <f>SUM(F10:H10)</f>
        <v>33</v>
      </c>
      <c r="J10" s="126">
        <v>0</v>
      </c>
      <c r="K10" s="126">
        <v>0</v>
      </c>
      <c r="L10" s="119">
        <f>SUM(J10:K10)</f>
        <v>0</v>
      </c>
      <c r="M10" s="126"/>
      <c r="N10" s="126"/>
      <c r="O10" s="126"/>
      <c r="P10" s="119">
        <f>SUM(M10:O10)</f>
        <v>0</v>
      </c>
      <c r="Q10" s="126"/>
      <c r="R10" s="126"/>
      <c r="S10" s="126"/>
      <c r="T10" s="119">
        <f>SUM(Q10:S10)</f>
        <v>0</v>
      </c>
      <c r="U10" s="126"/>
      <c r="V10" s="126"/>
      <c r="W10" s="126"/>
      <c r="X10" s="119">
        <f>SUM(U10:W10)</f>
        <v>0</v>
      </c>
      <c r="Y10" s="126"/>
      <c r="Z10" s="126"/>
      <c r="AA10" s="126"/>
      <c r="AB10" s="220">
        <f>SUM(Y10:AA10)</f>
        <v>0</v>
      </c>
      <c r="AC10" s="126"/>
      <c r="AD10" s="126"/>
      <c r="AE10" s="126"/>
      <c r="AF10" s="119">
        <f>SUM(AC10:AE10)</f>
        <v>0</v>
      </c>
      <c r="AG10" s="126"/>
      <c r="AH10" s="126"/>
      <c r="AI10" s="126"/>
      <c r="AJ10" s="119">
        <f>SUM(AG10:AI10)</f>
        <v>0</v>
      </c>
      <c r="AK10" s="126"/>
      <c r="AL10" s="126"/>
      <c r="AM10" s="126"/>
      <c r="AN10" s="126"/>
      <c r="AO10" s="126"/>
      <c r="AP10" s="119">
        <f>SUM(AK10:AO10)</f>
        <v>0</v>
      </c>
      <c r="AQ10" s="106">
        <f>SUM(I10+L10+P10+T10+X10+AB10+AF10+AJ10+AP10)</f>
        <v>33</v>
      </c>
      <c r="AR10" s="164">
        <f>SMALL((F10:H10,J10:K10,Y10:Y10,AC10:AE10,AG10:AI10,AK10:AO10,M10:O10,Q10:S10,U10:W10,Y10:AA10),1)</f>
        <v>0</v>
      </c>
      <c r="AS10" s="164">
        <f>SMALL((F10:H10,J10:K10,Y10:Y10,AC10:AE10,AG10:AI10,AK10:AO10,M10:O10,Q10:S10,U10:W10,Y10:AA10),2)</f>
        <v>0</v>
      </c>
      <c r="AT10" s="164">
        <f>SMALL((F10:H10,J10:K10,Y10:Y10,AC10:AE10,AG10:AI10,AK10:AO10,M10:O10,Q10:S10,U10:W10,Y10:AA10),3)</f>
        <v>0</v>
      </c>
      <c r="AU10" s="164">
        <f>SUM(Table2[[#This Row],[W1]:[W3]])</f>
        <v>0</v>
      </c>
      <c r="AV10" s="106">
        <f>SUM(AQ10-AU10)</f>
        <v>33</v>
      </c>
    </row>
    <row r="11" spans="1:48" ht="20.100000000000001" customHeight="1" thickBot="1" x14ac:dyDescent="0.3">
      <c r="A11" s="210">
        <f>RANK(Table2[[#This Row],[Pts]],Table2[Pts])</f>
        <v>8</v>
      </c>
      <c r="B11" s="9">
        <f>SUM(AV11)</f>
        <v>32</v>
      </c>
      <c r="C11" s="7" t="s">
        <v>24</v>
      </c>
      <c r="D11" s="51">
        <v>57</v>
      </c>
      <c r="E11" s="50" t="s">
        <v>47</v>
      </c>
      <c r="F11" s="126">
        <v>14</v>
      </c>
      <c r="G11" s="126">
        <v>14</v>
      </c>
      <c r="H11" s="126">
        <v>13</v>
      </c>
      <c r="I11" s="119">
        <f>SUM(F11:H11)</f>
        <v>41</v>
      </c>
      <c r="J11" s="126">
        <v>16</v>
      </c>
      <c r="K11" s="126">
        <v>16</v>
      </c>
      <c r="L11" s="119">
        <f>SUM(J11:K11)</f>
        <v>32</v>
      </c>
      <c r="M11" s="126"/>
      <c r="N11" s="126"/>
      <c r="O11" s="126"/>
      <c r="P11" s="119">
        <f>SUM(M11:O11)</f>
        <v>0</v>
      </c>
      <c r="Q11" s="126"/>
      <c r="R11" s="126"/>
      <c r="S11" s="126"/>
      <c r="T11" s="119">
        <f>SUM(Q11:S11)</f>
        <v>0</v>
      </c>
      <c r="U11" s="126"/>
      <c r="V11" s="126"/>
      <c r="W11" s="126"/>
      <c r="X11" s="119">
        <f>SUM(U11:W11)</f>
        <v>0</v>
      </c>
      <c r="Y11" s="126"/>
      <c r="Z11" s="126"/>
      <c r="AA11" s="126"/>
      <c r="AB11" s="119">
        <f>SUM(Y11:AA11)</f>
        <v>0</v>
      </c>
      <c r="AC11" s="126"/>
      <c r="AD11" s="126"/>
      <c r="AE11" s="126"/>
      <c r="AF11" s="119">
        <f>SUM(AC11:AE11)</f>
        <v>0</v>
      </c>
      <c r="AG11" s="126"/>
      <c r="AH11" s="126"/>
      <c r="AI11" s="126"/>
      <c r="AJ11" s="119">
        <f>SUM(AG11:AI11)</f>
        <v>0</v>
      </c>
      <c r="AK11" s="126"/>
      <c r="AL11" s="126"/>
      <c r="AM11" s="126"/>
      <c r="AN11" s="126"/>
      <c r="AO11" s="126"/>
      <c r="AP11" s="119">
        <f>SUM(AK11:AO11)</f>
        <v>0</v>
      </c>
      <c r="AQ11" s="106">
        <f>SUM(I11+L11+P11+T11+X11+AB11+AF11+AJ11+AP11)</f>
        <v>73</v>
      </c>
      <c r="AR11" s="164">
        <f>SMALL((F11:H11,J11:K11,Y11:Y11,AC11:AE11,AG11:AI11,AK11:AO11,M11:O11,Q11:S11,U11:W11,Y11:AA11),1)</f>
        <v>13</v>
      </c>
      <c r="AS11" s="164">
        <f>SMALL((F11:H11,J11:K11,Y11:Y11,AC11:AE11,AG11:AI11,AK11:AO11,M11:O11,Q11:S11,U11:W11,Y11:AA11),2)</f>
        <v>14</v>
      </c>
      <c r="AT11" s="164">
        <f>SMALL((F11:H11,J11:K11,Y11:Y11,AC11:AE11,AG11:AI11,AK11:AO11,M11:O11,Q11:S11,U11:W11,Y11:AA11),3)</f>
        <v>14</v>
      </c>
      <c r="AU11" s="164">
        <f>SUM(Table2[[#This Row],[W1]:[W3]])</f>
        <v>41</v>
      </c>
      <c r="AV11" s="106">
        <f>SUM(AQ11-AU11)</f>
        <v>32</v>
      </c>
    </row>
    <row r="12" spans="1:48" ht="20.100000000000001" customHeight="1" thickBot="1" x14ac:dyDescent="0.3">
      <c r="A12" s="8">
        <f>RANK(Table2[[#This Row],[Pts]],Table2[Pts])</f>
        <v>9</v>
      </c>
      <c r="B12" s="9">
        <f t="shared" ref="B12" si="13">SUM(AV12)</f>
        <v>31</v>
      </c>
      <c r="C12" s="48" t="s">
        <v>43</v>
      </c>
      <c r="D12" s="51">
        <v>15</v>
      </c>
      <c r="E12" s="50" t="s">
        <v>140</v>
      </c>
      <c r="F12" s="126">
        <v>13</v>
      </c>
      <c r="G12" s="126">
        <v>17</v>
      </c>
      <c r="H12" s="126">
        <v>14</v>
      </c>
      <c r="I12" s="119">
        <f t="shared" ref="I12" si="14">SUM(F12:H12)</f>
        <v>44</v>
      </c>
      <c r="J12" s="126">
        <v>0</v>
      </c>
      <c r="K12" s="126">
        <v>0</v>
      </c>
      <c r="L12" s="119">
        <f>SUM(J12:K12)</f>
        <v>0</v>
      </c>
      <c r="M12" s="126"/>
      <c r="N12" s="126"/>
      <c r="O12" s="126"/>
      <c r="P12" s="119">
        <f t="shared" ref="P12" si="15">SUM(M12:O12)</f>
        <v>0</v>
      </c>
      <c r="Q12" s="126"/>
      <c r="R12" s="126"/>
      <c r="S12" s="126"/>
      <c r="T12" s="119">
        <f t="shared" ref="T12" si="16">SUM(Q12:S12)</f>
        <v>0</v>
      </c>
      <c r="U12" s="126"/>
      <c r="V12" s="126"/>
      <c r="W12" s="126"/>
      <c r="X12" s="119">
        <f t="shared" si="10"/>
        <v>0</v>
      </c>
      <c r="Y12" s="126"/>
      <c r="Z12" s="126"/>
      <c r="AA12" s="126"/>
      <c r="AB12" s="119">
        <f t="shared" si="11"/>
        <v>0</v>
      </c>
      <c r="AC12" s="126"/>
      <c r="AD12" s="126"/>
      <c r="AE12" s="126"/>
      <c r="AF12" s="119">
        <f t="shared" ref="AF12" si="17">SUM(AC12:AE12)</f>
        <v>0</v>
      </c>
      <c r="AG12" s="126"/>
      <c r="AH12" s="126"/>
      <c r="AI12" s="126"/>
      <c r="AJ12" s="119">
        <f t="shared" si="12"/>
        <v>0</v>
      </c>
      <c r="AK12" s="126"/>
      <c r="AL12" s="126"/>
      <c r="AM12" s="126"/>
      <c r="AN12" s="126"/>
      <c r="AO12" s="126"/>
      <c r="AP12" s="119">
        <f t="shared" ref="AP12" si="18">SUM(AK12:AO12)</f>
        <v>0</v>
      </c>
      <c r="AQ12" s="106">
        <f>SUM(I12+L12+P12+T12+X12+AB12+AF12+AJ12+AP12)</f>
        <v>44</v>
      </c>
      <c r="AR12" s="164">
        <f>SMALL((F12:H12,J12:K12,Y12:Y12,AC12:AE12,AG12:AI12,AK12:AO12,M12:O12,Q12:S12,U12:W12,Y12:AA12),1)</f>
        <v>0</v>
      </c>
      <c r="AS12" s="164">
        <f>SMALL((F12:H12,J12:K12,Y12:Y12,AC12:AE12,AG12:AI12,AK12:AO12,M12:O12,Q12:S12,U12:W12,Y12:AA12),2)</f>
        <v>0</v>
      </c>
      <c r="AT12" s="164">
        <f>SMALL((F12:H12,J12:K12,Y12:Y12,AC12:AE12,AG12:AI12,AK12:AO12,M12:O12,Q12:S12,U12:W12,Y12:AA12),3)</f>
        <v>13</v>
      </c>
      <c r="AU12" s="164">
        <f>SUM(Table2[[#This Row],[W1]:[W3]])</f>
        <v>13</v>
      </c>
      <c r="AV12" s="106">
        <f t="shared" ref="AV12" si="19">SUM(AQ12-AU12)</f>
        <v>31</v>
      </c>
    </row>
    <row r="13" spans="1:48" ht="20.100000000000001" customHeight="1" thickBot="1" x14ac:dyDescent="0.3">
      <c r="A13" s="8">
        <f>RANK(Table2[[#This Row],[Pts]],Table2[Pts])</f>
        <v>10</v>
      </c>
      <c r="B13" s="9">
        <f>SUM(AV13)</f>
        <v>0</v>
      </c>
      <c r="C13" s="166" t="s">
        <v>96</v>
      </c>
      <c r="D13" s="59">
        <v>47</v>
      </c>
      <c r="E13" s="60" t="s">
        <v>14</v>
      </c>
      <c r="F13" s="126">
        <v>0</v>
      </c>
      <c r="G13" s="126">
        <v>0</v>
      </c>
      <c r="H13" s="126">
        <v>0</v>
      </c>
      <c r="I13" s="119">
        <f>SUM(F13:H13)</f>
        <v>0</v>
      </c>
      <c r="J13" s="126">
        <v>0</v>
      </c>
      <c r="K13" s="126">
        <v>0</v>
      </c>
      <c r="L13" s="119">
        <f>SUM(J13:K13)</f>
        <v>0</v>
      </c>
      <c r="M13" s="126"/>
      <c r="N13" s="126"/>
      <c r="O13" s="126"/>
      <c r="P13" s="119">
        <f>SUM(M13:O13)</f>
        <v>0</v>
      </c>
      <c r="Q13" s="126"/>
      <c r="R13" s="126"/>
      <c r="S13" s="126"/>
      <c r="T13" s="119">
        <f>SUM(Q13:S13)</f>
        <v>0</v>
      </c>
      <c r="U13" s="126"/>
      <c r="V13" s="126"/>
      <c r="W13" s="126"/>
      <c r="X13" s="119">
        <f t="shared" si="10"/>
        <v>0</v>
      </c>
      <c r="Y13" s="126"/>
      <c r="Z13" s="126"/>
      <c r="AA13" s="126"/>
      <c r="AB13" s="119">
        <f t="shared" si="11"/>
        <v>0</v>
      </c>
      <c r="AC13" s="126"/>
      <c r="AD13" s="126"/>
      <c r="AE13" s="126"/>
      <c r="AF13" s="119">
        <f>SUM(AC13:AE13)</f>
        <v>0</v>
      </c>
      <c r="AG13" s="126"/>
      <c r="AH13" s="126"/>
      <c r="AI13" s="126"/>
      <c r="AJ13" s="119">
        <f t="shared" ref="AJ13" si="20">SUM(AG13:AI13)</f>
        <v>0</v>
      </c>
      <c r="AK13" s="126"/>
      <c r="AL13" s="126"/>
      <c r="AM13" s="126"/>
      <c r="AN13" s="126"/>
      <c r="AO13" s="126"/>
      <c r="AP13" s="119">
        <f>SUM(AK13:AO13)</f>
        <v>0</v>
      </c>
      <c r="AQ13" s="106">
        <f>SUM(I13+L13+P13+T13+X13+AB13+AF13+AJ13+AP13)</f>
        <v>0</v>
      </c>
      <c r="AR13" s="164">
        <f>SMALL((F13:H13,J13:K13,Y13:Y13,AC13:AE13,AG13:AI13,AK13:AO13,M13:O13,Q13:S13,U13:W13,Y13:AA13),1)</f>
        <v>0</v>
      </c>
      <c r="AS13" s="164">
        <f>SMALL((F13:H13,J13:K13,Y13:Y13,AC13:AE13,AG13:AI13,AK13:AO13,M13:O13,Q13:S13,U13:W13,Y13:AA13),2)</f>
        <v>0</v>
      </c>
      <c r="AT13" s="164">
        <f>SMALL((F13:H13,J13:K13,Y13:Y13,AC13:AE13,AG13:AI13,AK13:AO13,M13:O13,Q13:S13,U13:W13,Y13:AA13),3)</f>
        <v>0</v>
      </c>
      <c r="AU13" s="164">
        <f>SUM(Table2[[#This Row],[W1]:[W3]])</f>
        <v>0</v>
      </c>
      <c r="AV13" s="106">
        <f>SUM(AQ13-AU13)</f>
        <v>0</v>
      </c>
    </row>
    <row r="14" spans="1:48" ht="20.100000000000001" customHeight="1" thickBot="1" x14ac:dyDescent="0.3">
      <c r="A14" s="8">
        <f>RANK(Table2[[#This Row],[Pts]],Table2[Pts])</f>
        <v>10</v>
      </c>
      <c r="B14" s="9">
        <f t="shared" si="0"/>
        <v>0</v>
      </c>
      <c r="C14" s="7" t="s">
        <v>41</v>
      </c>
      <c r="D14" s="51">
        <v>77</v>
      </c>
      <c r="E14" s="50" t="s">
        <v>42</v>
      </c>
      <c r="F14" s="126">
        <v>0</v>
      </c>
      <c r="G14" s="126">
        <v>0</v>
      </c>
      <c r="H14" s="126">
        <v>0</v>
      </c>
      <c r="I14" s="119">
        <f t="shared" si="1"/>
        <v>0</v>
      </c>
      <c r="J14" s="126">
        <v>0</v>
      </c>
      <c r="K14" s="126">
        <v>0</v>
      </c>
      <c r="L14" s="119">
        <f>SUM(J14:K14)</f>
        <v>0</v>
      </c>
      <c r="M14" s="126"/>
      <c r="N14" s="126"/>
      <c r="O14" s="126"/>
      <c r="P14" s="119">
        <f t="shared" si="2"/>
        <v>0</v>
      </c>
      <c r="Q14" s="126"/>
      <c r="R14" s="126"/>
      <c r="S14" s="126"/>
      <c r="T14" s="119">
        <f t="shared" si="3"/>
        <v>0</v>
      </c>
      <c r="U14" s="126"/>
      <c r="V14" s="126"/>
      <c r="W14" s="126"/>
      <c r="X14" s="119">
        <f t="shared" ref="X14:X16" si="21">SUM(U14:W14)</f>
        <v>0</v>
      </c>
      <c r="Y14" s="126"/>
      <c r="Z14" s="126"/>
      <c r="AA14" s="126"/>
      <c r="AB14" s="119">
        <f t="shared" si="5"/>
        <v>0</v>
      </c>
      <c r="AC14" s="126"/>
      <c r="AD14" s="126"/>
      <c r="AE14" s="126"/>
      <c r="AF14" s="119">
        <f t="shared" si="6"/>
        <v>0</v>
      </c>
      <c r="AG14" s="126"/>
      <c r="AH14" s="126"/>
      <c r="AI14" s="126"/>
      <c r="AJ14" s="119">
        <f t="shared" si="7"/>
        <v>0</v>
      </c>
      <c r="AK14" s="126"/>
      <c r="AL14" s="126"/>
      <c r="AM14" s="126"/>
      <c r="AN14" s="126"/>
      <c r="AO14" s="126"/>
      <c r="AP14" s="119">
        <f t="shared" si="8"/>
        <v>0</v>
      </c>
      <c r="AQ14" s="106">
        <f>SUM(I14+L14+P14+T14+X14+AB14+AF14+AJ14+AP14)</f>
        <v>0</v>
      </c>
      <c r="AR14" s="164">
        <f>SMALL((F14:H14,J14:K14,Y14:Y14,AC14:AE14,AG14:AI14,AK14:AO14,M14:O14,Q14:S14,U14:W14,Y14:AA14),1)</f>
        <v>0</v>
      </c>
      <c r="AS14" s="164">
        <f>SMALL((F14:H14,J14:K14,Y14:Y14,AC14:AE14,AG14:AI14,AK14:AO14,M14:O14,Q14:S14,U14:W14,Y14:AA14),2)</f>
        <v>0</v>
      </c>
      <c r="AT14" s="164">
        <f>SMALL((F14:H14,J14:K14,Y14:Y14,AC14:AE14,AG14:AI14,AK14:AO14,M14:O14,Q14:S14,U14:W14,Y14:AA14),3)</f>
        <v>0</v>
      </c>
      <c r="AU14" s="164">
        <f>SUM(Table2[[#This Row],[W1]:[W3]])</f>
        <v>0</v>
      </c>
      <c r="AV14" s="106">
        <f t="shared" si="9"/>
        <v>0</v>
      </c>
    </row>
    <row r="15" spans="1:48" ht="20.100000000000001" customHeight="1" thickBot="1" x14ac:dyDescent="0.3">
      <c r="A15" s="8">
        <f>RANK(Table2[[#This Row],[Pts]],Table2[Pts])</f>
        <v>10</v>
      </c>
      <c r="B15" s="9">
        <f t="shared" ref="B15:B16" si="22">SUM(AV15)</f>
        <v>0</v>
      </c>
      <c r="C15" s="7" t="s">
        <v>12</v>
      </c>
      <c r="D15" s="51">
        <v>33</v>
      </c>
      <c r="E15" s="50" t="s">
        <v>32</v>
      </c>
      <c r="F15" s="126">
        <v>0</v>
      </c>
      <c r="G15" s="126">
        <v>0</v>
      </c>
      <c r="H15" s="126">
        <v>0</v>
      </c>
      <c r="I15" s="119">
        <f t="shared" ref="I15:I16" si="23">SUM(F15:H15)</f>
        <v>0</v>
      </c>
      <c r="J15" s="126">
        <v>0</v>
      </c>
      <c r="K15" s="126">
        <v>0</v>
      </c>
      <c r="L15" s="119">
        <f>SUM(J15:K15)</f>
        <v>0</v>
      </c>
      <c r="M15" s="126"/>
      <c r="N15" s="126"/>
      <c r="O15" s="126"/>
      <c r="P15" s="119">
        <f t="shared" ref="P15:P16" si="24">SUM(M15:O15)</f>
        <v>0</v>
      </c>
      <c r="Q15" s="126"/>
      <c r="R15" s="126"/>
      <c r="S15" s="126"/>
      <c r="T15" s="119">
        <f t="shared" ref="T15:T16" si="25">SUM(Q15:S15)</f>
        <v>0</v>
      </c>
      <c r="U15" s="126"/>
      <c r="V15" s="126"/>
      <c r="W15" s="126"/>
      <c r="X15" s="119">
        <f>SUM(U15:W15)</f>
        <v>0</v>
      </c>
      <c r="Y15" s="126"/>
      <c r="Z15" s="126"/>
      <c r="AA15" s="126"/>
      <c r="AB15" s="119">
        <f>SUM(Y15:AA15)</f>
        <v>0</v>
      </c>
      <c r="AC15" s="126"/>
      <c r="AD15" s="126"/>
      <c r="AE15" s="126"/>
      <c r="AF15" s="119">
        <f t="shared" ref="AF15:AF16" si="26">SUM(AC15:AE15)</f>
        <v>0</v>
      </c>
      <c r="AG15" s="126"/>
      <c r="AH15" s="126"/>
      <c r="AI15" s="126"/>
      <c r="AJ15" s="119">
        <f>SUM(AG15:AI15)</f>
        <v>0</v>
      </c>
      <c r="AK15" s="126"/>
      <c r="AL15" s="126"/>
      <c r="AM15" s="126"/>
      <c r="AN15" s="126"/>
      <c r="AO15" s="126"/>
      <c r="AP15" s="119">
        <f t="shared" ref="AP15:AP16" si="27">SUM(AK15:AO15)</f>
        <v>0</v>
      </c>
      <c r="AQ15" s="106">
        <f>SUM(I15+L15+P15+T15+X15+AB15+AF15+AJ15+AP15)</f>
        <v>0</v>
      </c>
      <c r="AR15" s="164">
        <f>SMALL((F15:H15,J15:K15,Y15:Y15,AC15:AE15,AG15:AI15,AK15:AO15,M15:O15,Q15:S15,U15:W15,Y15:AA15),1)</f>
        <v>0</v>
      </c>
      <c r="AS15" s="164">
        <f>SMALL((F15:H15,J15:K15,Y15:Y15,AC15:AE15,AG15:AI15,AK15:AO15,M15:O15,Q15:S15,U15:W15,Y15:AA15),2)</f>
        <v>0</v>
      </c>
      <c r="AT15" s="164">
        <f>SMALL((F15:H15,J15:K15,Y15:Y15,AC15:AE15,AG15:AI15,AK15:AO15,M15:O15,Q15:S15,U15:W15,Y15:AA15),3)</f>
        <v>0</v>
      </c>
      <c r="AU15" s="164">
        <f>SUM(Table2[[#This Row],[W1]:[W3]])</f>
        <v>0</v>
      </c>
      <c r="AV15" s="106">
        <f t="shared" ref="AV15:AV16" si="28">SUM(AQ15-AU15)</f>
        <v>0</v>
      </c>
    </row>
    <row r="16" spans="1:48" ht="20.100000000000001" customHeight="1" thickBot="1" x14ac:dyDescent="0.3">
      <c r="A16" s="8">
        <f>RANK(Table2[[#This Row],[Pts]],Table2[Pts])</f>
        <v>10</v>
      </c>
      <c r="B16" s="9">
        <f t="shared" si="22"/>
        <v>0</v>
      </c>
      <c r="C16" s="7" t="s">
        <v>50</v>
      </c>
      <c r="D16" s="51">
        <v>9</v>
      </c>
      <c r="E16" s="50" t="s">
        <v>51</v>
      </c>
      <c r="F16" s="126">
        <v>0</v>
      </c>
      <c r="G16" s="126">
        <v>0</v>
      </c>
      <c r="H16" s="126">
        <v>0</v>
      </c>
      <c r="I16" s="119">
        <f t="shared" si="23"/>
        <v>0</v>
      </c>
      <c r="J16" s="126">
        <v>0</v>
      </c>
      <c r="K16" s="126">
        <v>0</v>
      </c>
      <c r="L16" s="119">
        <f>SUM(J16:K16)</f>
        <v>0</v>
      </c>
      <c r="M16" s="126"/>
      <c r="N16" s="126"/>
      <c r="O16" s="126"/>
      <c r="P16" s="119">
        <f t="shared" si="24"/>
        <v>0</v>
      </c>
      <c r="Q16" s="126"/>
      <c r="R16" s="126"/>
      <c r="S16" s="126"/>
      <c r="T16" s="119">
        <f t="shared" si="25"/>
        <v>0</v>
      </c>
      <c r="U16" s="126"/>
      <c r="V16" s="126"/>
      <c r="W16" s="126"/>
      <c r="X16" s="119">
        <f t="shared" si="21"/>
        <v>0</v>
      </c>
      <c r="Y16" s="126"/>
      <c r="Z16" s="126"/>
      <c r="AA16" s="126"/>
      <c r="AB16" s="119">
        <f>SUM(Y16:AA16)</f>
        <v>0</v>
      </c>
      <c r="AC16" s="126"/>
      <c r="AD16" s="126"/>
      <c r="AE16" s="126"/>
      <c r="AF16" s="119">
        <f t="shared" si="26"/>
        <v>0</v>
      </c>
      <c r="AG16" s="126"/>
      <c r="AH16" s="126"/>
      <c r="AI16" s="126"/>
      <c r="AJ16" s="119">
        <f t="shared" ref="AJ16" si="29">SUM(AG16:AI16)</f>
        <v>0</v>
      </c>
      <c r="AK16" s="126"/>
      <c r="AL16" s="126"/>
      <c r="AM16" s="126"/>
      <c r="AN16" s="126"/>
      <c r="AO16" s="126"/>
      <c r="AP16" s="119">
        <f t="shared" si="27"/>
        <v>0</v>
      </c>
      <c r="AQ16" s="106">
        <f>SUM(I16+L16+P16+T16+X16+AB16+AF16+AJ16+AP16)</f>
        <v>0</v>
      </c>
      <c r="AR16" s="164">
        <f>SMALL((F16:H16,J16:K16,Y16:Y16,AC16:AE16,AG16:AI16,AK16:AO16,M16:O16,Q16:S16,U16:W16,Y16:AA16),1)</f>
        <v>0</v>
      </c>
      <c r="AS16" s="164">
        <f>SMALL((F16:H16,J16:K16,Y16:Y16,AC16:AE16,AG16:AI16,AK16:AO16,M16:O16,Q16:S16,U16:W16,Y16:AA16),2)</f>
        <v>0</v>
      </c>
      <c r="AT16" s="164">
        <f>SMALL((F16:H16,J16:K16,Y16:Y16,AC16:AE16,AG16:AI16,AK16:AO16,M16:O16,Q16:S16,U16:W16,Y16:AA16),3)</f>
        <v>0</v>
      </c>
      <c r="AU16" s="164">
        <f>SUM(Table2[[#This Row],[W1]:[W3]])</f>
        <v>0</v>
      </c>
      <c r="AV16" s="106">
        <f t="shared" si="28"/>
        <v>0</v>
      </c>
    </row>
    <row r="17" spans="1:83" ht="20.25" customHeight="1" x14ac:dyDescent="0.25">
      <c r="A17" s="2"/>
      <c r="B17" s="2"/>
      <c r="C17" s="166" t="s">
        <v>117</v>
      </c>
      <c r="D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83" ht="20.25" customHeight="1" thickBot="1" x14ac:dyDescent="0.3">
      <c r="A18" s="2"/>
      <c r="B18" s="2"/>
      <c r="C18" s="149"/>
      <c r="D1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83" ht="26.25" customHeight="1" thickBot="1" x14ac:dyDescent="0.3">
      <c r="A19" s="240" t="s">
        <v>141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</row>
    <row r="20" spans="1:83" ht="44.25" customHeight="1" thickBot="1" x14ac:dyDescent="0.3">
      <c r="A20" s="98" t="s">
        <v>8</v>
      </c>
      <c r="B20" s="99" t="s">
        <v>6</v>
      </c>
      <c r="C20" s="100" t="s">
        <v>1</v>
      </c>
      <c r="D20" s="100" t="s">
        <v>7</v>
      </c>
      <c r="E20" s="100" t="s">
        <v>0</v>
      </c>
      <c r="F20" s="242" t="s">
        <v>129</v>
      </c>
      <c r="G20" s="243"/>
      <c r="H20" s="243"/>
      <c r="I20" s="244"/>
      <c r="J20" s="245" t="s">
        <v>135</v>
      </c>
      <c r="K20" s="246"/>
      <c r="L20" s="247"/>
      <c r="M20" s="242" t="s">
        <v>126</v>
      </c>
      <c r="N20" s="243"/>
      <c r="O20" s="243"/>
      <c r="P20" s="244"/>
      <c r="Q20" s="242" t="s">
        <v>132</v>
      </c>
      <c r="R20" s="243"/>
      <c r="S20" s="243"/>
      <c r="T20" s="244"/>
      <c r="U20" s="242" t="s">
        <v>124</v>
      </c>
      <c r="V20" s="243"/>
      <c r="W20" s="243"/>
      <c r="X20" s="244"/>
      <c r="Y20" s="242" t="s">
        <v>127</v>
      </c>
      <c r="Z20" s="243"/>
      <c r="AA20" s="243"/>
      <c r="AB20" s="244"/>
      <c r="AC20" s="242" t="s">
        <v>131</v>
      </c>
      <c r="AD20" s="243"/>
      <c r="AE20" s="243"/>
      <c r="AF20" s="244"/>
      <c r="AG20" s="242" t="s">
        <v>125</v>
      </c>
      <c r="AH20" s="243"/>
      <c r="AI20" s="243"/>
      <c r="AJ20" s="244"/>
      <c r="AK20" s="242" t="s">
        <v>128</v>
      </c>
      <c r="AL20" s="243"/>
      <c r="AM20" s="243"/>
      <c r="AN20" s="243"/>
      <c r="AO20" s="243"/>
      <c r="AP20" s="244"/>
      <c r="AQ20" s="152" t="s">
        <v>46</v>
      </c>
      <c r="AR20" s="154" t="s">
        <v>8</v>
      </c>
      <c r="BP20" s="174"/>
      <c r="BQ20" s="174"/>
      <c r="BR20" s="174"/>
      <c r="BS20" s="174"/>
      <c r="BT20" s="174"/>
      <c r="BU20" s="174"/>
      <c r="BV20" s="174"/>
      <c r="BW20" s="175"/>
      <c r="BX20" s="175"/>
      <c r="BY20" s="175"/>
      <c r="BZ20" s="174"/>
      <c r="CA20" s="174"/>
      <c r="CB20" s="174"/>
      <c r="CC20" s="175"/>
      <c r="CD20" s="176"/>
      <c r="CE20" s="177"/>
    </row>
    <row r="21" spans="1:83" ht="20.100000000000001" customHeight="1" thickBot="1" x14ac:dyDescent="0.3">
      <c r="A21" s="8">
        <f t="shared" ref="A21" si="30">SUM(AR21)</f>
        <v>1</v>
      </c>
      <c r="B21" s="6">
        <f t="shared" ref="B21" si="31">SUM(AQ21)</f>
        <v>25</v>
      </c>
      <c r="C21" s="229" t="s">
        <v>5</v>
      </c>
      <c r="D21" s="51">
        <v>4</v>
      </c>
      <c r="E21" s="228" t="s">
        <v>20</v>
      </c>
      <c r="F21" s="4"/>
      <c r="G21" s="4"/>
      <c r="H21" s="4"/>
      <c r="I21" s="22">
        <v>25</v>
      </c>
      <c r="J21" s="90"/>
      <c r="K21" s="90"/>
      <c r="L21" s="90"/>
      <c r="M21" s="4"/>
      <c r="N21" s="4"/>
      <c r="O21" s="4"/>
      <c r="P21" s="22"/>
      <c r="Q21" s="90"/>
      <c r="R21" s="90"/>
      <c r="S21" s="90"/>
      <c r="T21" s="90"/>
      <c r="U21" s="4"/>
      <c r="V21" s="4"/>
      <c r="W21" s="4"/>
      <c r="X21" s="22"/>
      <c r="Y21" s="90"/>
      <c r="Z21" s="90"/>
      <c r="AA21" s="90"/>
      <c r="AB21" s="90"/>
      <c r="AC21" s="4"/>
      <c r="AD21" s="4"/>
      <c r="AE21" s="4"/>
      <c r="AF21" s="22"/>
      <c r="AG21" s="90"/>
      <c r="AH21" s="90"/>
      <c r="AI21" s="90"/>
      <c r="AJ21" s="90"/>
      <c r="AK21" s="4"/>
      <c r="AL21" s="4"/>
      <c r="AM21" s="4"/>
      <c r="AN21" s="4"/>
      <c r="AO21" s="4"/>
      <c r="AP21" s="22"/>
      <c r="AQ21" s="155">
        <f>SUM(I21+P21+X21+AF21+AP21)</f>
        <v>25</v>
      </c>
      <c r="AR21" s="154">
        <v>1</v>
      </c>
    </row>
    <row r="22" spans="1:83" ht="20.100000000000001" customHeight="1" thickBot="1" x14ac:dyDescent="0.3">
      <c r="A22" s="6">
        <f t="shared" ref="A22:A31" si="32">SUM(AR22)</f>
        <v>2</v>
      </c>
      <c r="B22" s="6">
        <f t="shared" ref="B22:B31" si="33">SUM(AQ22)</f>
        <v>20</v>
      </c>
      <c r="C22" s="229" t="s">
        <v>118</v>
      </c>
      <c r="D22" s="51">
        <v>41</v>
      </c>
      <c r="E22" s="228" t="s">
        <v>119</v>
      </c>
      <c r="F22" s="27"/>
      <c r="G22" s="27"/>
      <c r="H22" s="27"/>
      <c r="I22" s="168">
        <v>20</v>
      </c>
      <c r="J22" s="90"/>
      <c r="K22" s="90"/>
      <c r="L22" s="90"/>
      <c r="M22" s="27"/>
      <c r="N22" s="27"/>
      <c r="O22" s="27"/>
      <c r="P22" s="168"/>
      <c r="Q22" s="90"/>
      <c r="R22" s="90"/>
      <c r="S22" s="90"/>
      <c r="T22" s="90"/>
      <c r="U22" s="27"/>
      <c r="V22" s="27"/>
      <c r="W22" s="27"/>
      <c r="X22" s="168"/>
      <c r="Y22" s="90"/>
      <c r="Z22" s="90"/>
      <c r="AA22" s="90"/>
      <c r="AB22" s="90"/>
      <c r="AC22" s="27"/>
      <c r="AD22" s="27"/>
      <c r="AE22" s="27"/>
      <c r="AF22" s="168"/>
      <c r="AG22" s="90"/>
      <c r="AH22" s="90"/>
      <c r="AI22" s="90"/>
      <c r="AJ22" s="90"/>
      <c r="AK22" s="27"/>
      <c r="AL22" s="27"/>
      <c r="AM22" s="27"/>
      <c r="AN22" s="27"/>
      <c r="AO22" s="27"/>
      <c r="AP22" s="168"/>
      <c r="AQ22" s="155">
        <f>SUM(I22+P22+X22+AF22+AP22)</f>
        <v>20</v>
      </c>
      <c r="AR22" s="154">
        <f>SUM(AR21+1)</f>
        <v>2</v>
      </c>
    </row>
    <row r="23" spans="1:83" ht="20.100000000000001" customHeight="1" thickBot="1" x14ac:dyDescent="0.3">
      <c r="A23" s="8">
        <f t="shared" si="32"/>
        <v>3</v>
      </c>
      <c r="B23" s="6">
        <f t="shared" si="33"/>
        <v>18</v>
      </c>
      <c r="C23" s="230" t="s">
        <v>97</v>
      </c>
      <c r="D23" s="57">
        <v>14</v>
      </c>
      <c r="E23" s="236" t="s">
        <v>17</v>
      </c>
      <c r="F23" s="4"/>
      <c r="G23" s="4"/>
      <c r="H23" s="4"/>
      <c r="I23" s="22">
        <v>18</v>
      </c>
      <c r="J23" s="90"/>
      <c r="K23" s="90"/>
      <c r="L23" s="90"/>
      <c r="M23" s="4"/>
      <c r="N23" s="4"/>
      <c r="O23" s="4"/>
      <c r="P23" s="22"/>
      <c r="Q23" s="90"/>
      <c r="R23" s="90"/>
      <c r="S23" s="90"/>
      <c r="T23" s="90"/>
      <c r="U23" s="4"/>
      <c r="V23" s="4"/>
      <c r="W23" s="4"/>
      <c r="X23" s="22"/>
      <c r="Y23" s="90"/>
      <c r="Z23" s="90"/>
      <c r="AA23" s="90"/>
      <c r="AB23" s="90"/>
      <c r="AC23" s="4"/>
      <c r="AD23" s="4"/>
      <c r="AE23" s="4"/>
      <c r="AF23" s="22"/>
      <c r="AG23" s="90"/>
      <c r="AH23" s="90"/>
      <c r="AI23" s="90"/>
      <c r="AJ23" s="90"/>
      <c r="AK23" s="4"/>
      <c r="AL23" s="4"/>
      <c r="AM23" s="4"/>
      <c r="AN23" s="4"/>
      <c r="AO23" s="4"/>
      <c r="AP23" s="22"/>
      <c r="AQ23" s="155">
        <f>SUM(I23+P23+X23+AF23+AP23)</f>
        <v>18</v>
      </c>
      <c r="AR23" s="154">
        <f t="shared" ref="AR23:AR33" si="34">SUM(AR22+1)</f>
        <v>3</v>
      </c>
      <c r="AU23" s="219"/>
      <c r="AV23" t="s">
        <v>113</v>
      </c>
    </row>
    <row r="24" spans="1:83" ht="20.100000000000001" customHeight="1" thickBot="1" x14ac:dyDescent="0.3">
      <c r="A24" s="6">
        <f t="shared" si="32"/>
        <v>4</v>
      </c>
      <c r="B24" s="6">
        <f t="shared" si="33"/>
        <v>17</v>
      </c>
      <c r="C24" s="229" t="s">
        <v>122</v>
      </c>
      <c r="D24" s="51">
        <v>23</v>
      </c>
      <c r="E24" s="228" t="s">
        <v>137</v>
      </c>
      <c r="F24" s="4"/>
      <c r="G24" s="4"/>
      <c r="H24" s="4"/>
      <c r="I24" s="22">
        <v>17</v>
      </c>
      <c r="J24" s="169"/>
      <c r="K24" s="169"/>
      <c r="L24" s="169"/>
      <c r="M24" s="4"/>
      <c r="N24" s="4"/>
      <c r="O24" s="4"/>
      <c r="P24" s="22"/>
      <c r="Q24" s="169"/>
      <c r="R24" s="169"/>
      <c r="S24" s="169"/>
      <c r="T24" s="169"/>
      <c r="U24" s="4"/>
      <c r="V24" s="4"/>
      <c r="W24" s="4"/>
      <c r="X24" s="22"/>
      <c r="Y24" s="169"/>
      <c r="Z24" s="169"/>
      <c r="AA24" s="169"/>
      <c r="AB24" s="169"/>
      <c r="AC24" s="4"/>
      <c r="AD24" s="4"/>
      <c r="AE24" s="4"/>
      <c r="AF24" s="22"/>
      <c r="AG24" s="169"/>
      <c r="AH24" s="169"/>
      <c r="AI24" s="169"/>
      <c r="AJ24" s="169"/>
      <c r="AK24" s="4"/>
      <c r="AL24" s="4"/>
      <c r="AM24" s="4"/>
      <c r="AN24" s="4"/>
      <c r="AO24" s="4"/>
      <c r="AP24" s="22"/>
      <c r="AQ24" s="155">
        <f>SUM(I24+P24+X24+AF24+AP24)</f>
        <v>17</v>
      </c>
      <c r="AR24" s="154">
        <f t="shared" si="34"/>
        <v>4</v>
      </c>
    </row>
    <row r="25" spans="1:83" ht="20.100000000000001" customHeight="1" thickBot="1" x14ac:dyDescent="0.3">
      <c r="A25" s="8">
        <f t="shared" si="32"/>
        <v>5</v>
      </c>
      <c r="B25" s="6">
        <f t="shared" si="33"/>
        <v>16</v>
      </c>
      <c r="C25" s="229" t="s">
        <v>43</v>
      </c>
      <c r="D25" s="51">
        <v>15</v>
      </c>
      <c r="E25" s="228" t="s">
        <v>140</v>
      </c>
      <c r="F25" s="4"/>
      <c r="G25" s="4"/>
      <c r="H25" s="4"/>
      <c r="I25" s="22">
        <v>16</v>
      </c>
      <c r="J25" s="90"/>
      <c r="K25" s="90"/>
      <c r="L25" s="90"/>
      <c r="M25" s="4"/>
      <c r="N25" s="4"/>
      <c r="O25" s="4"/>
      <c r="P25" s="22"/>
      <c r="Q25" s="90"/>
      <c r="R25" s="90"/>
      <c r="S25" s="90"/>
      <c r="T25" s="90"/>
      <c r="U25" s="4"/>
      <c r="V25" s="4"/>
      <c r="W25" s="4"/>
      <c r="X25" s="22"/>
      <c r="Y25" s="90"/>
      <c r="Z25" s="90"/>
      <c r="AA25" s="90"/>
      <c r="AB25" s="90"/>
      <c r="AC25" s="4"/>
      <c r="AD25" s="4"/>
      <c r="AE25" s="4"/>
      <c r="AF25" s="22"/>
      <c r="AG25" s="90"/>
      <c r="AH25" s="90"/>
      <c r="AI25" s="90"/>
      <c r="AJ25" s="90"/>
      <c r="AK25" s="4"/>
      <c r="AL25" s="4"/>
      <c r="AM25" s="4"/>
      <c r="AN25" s="4"/>
      <c r="AO25" s="4"/>
      <c r="AP25" s="22"/>
      <c r="AQ25" s="155">
        <f>SUM(I25+P25+X25+AF25+AP25)</f>
        <v>16</v>
      </c>
      <c r="AR25" s="154">
        <f t="shared" si="34"/>
        <v>5</v>
      </c>
    </row>
    <row r="26" spans="1:83" ht="20.100000000000001" customHeight="1" thickBot="1" x14ac:dyDescent="0.3">
      <c r="A26" s="8">
        <f t="shared" si="32"/>
        <v>6</v>
      </c>
      <c r="B26" s="6">
        <f t="shared" si="33"/>
        <v>15</v>
      </c>
      <c r="C26" s="231" t="s">
        <v>24</v>
      </c>
      <c r="D26" s="59">
        <v>57</v>
      </c>
      <c r="E26" s="237" t="s">
        <v>47</v>
      </c>
      <c r="F26" s="4"/>
      <c r="G26" s="4"/>
      <c r="H26" s="4"/>
      <c r="I26" s="22">
        <v>15</v>
      </c>
      <c r="J26" s="90"/>
      <c r="K26" s="90"/>
      <c r="L26" s="90"/>
      <c r="M26" s="4"/>
      <c r="N26" s="4"/>
      <c r="O26" s="4"/>
      <c r="P26" s="22"/>
      <c r="Q26" s="90"/>
      <c r="R26" s="90"/>
      <c r="S26" s="90"/>
      <c r="T26" s="90"/>
      <c r="U26" s="4"/>
      <c r="V26" s="4"/>
      <c r="W26" s="4"/>
      <c r="X26" s="22"/>
      <c r="Y26" s="90"/>
      <c r="Z26" s="90"/>
      <c r="AA26" s="90"/>
      <c r="AB26" s="90"/>
      <c r="AC26" s="4"/>
      <c r="AD26" s="4"/>
      <c r="AE26" s="4"/>
      <c r="AF26" s="22"/>
      <c r="AG26" s="90"/>
      <c r="AH26" s="90"/>
      <c r="AI26" s="90"/>
      <c r="AJ26" s="90"/>
      <c r="AK26" s="4"/>
      <c r="AL26" s="4"/>
      <c r="AM26" s="4"/>
      <c r="AN26" s="4"/>
      <c r="AO26" s="4"/>
      <c r="AP26" s="22"/>
      <c r="AQ26" s="155">
        <f>SUM(I26+P26+X26+AF26+AP26)</f>
        <v>15</v>
      </c>
      <c r="AR26" s="154">
        <f t="shared" si="34"/>
        <v>6</v>
      </c>
    </row>
    <row r="27" spans="1:83" ht="20.100000000000001" customHeight="1" thickBot="1" x14ac:dyDescent="0.3">
      <c r="A27" s="6">
        <f t="shared" si="32"/>
        <v>7</v>
      </c>
      <c r="B27" s="6">
        <f t="shared" si="33"/>
        <v>14</v>
      </c>
      <c r="C27" s="229" t="s">
        <v>22</v>
      </c>
      <c r="D27" s="51">
        <v>26</v>
      </c>
      <c r="E27" s="228" t="s">
        <v>47</v>
      </c>
      <c r="F27" s="4"/>
      <c r="G27" s="4"/>
      <c r="H27" s="4"/>
      <c r="I27" s="22">
        <v>14</v>
      </c>
      <c r="J27" s="90"/>
      <c r="K27" s="90"/>
      <c r="L27" s="90"/>
      <c r="M27" s="4"/>
      <c r="N27" s="4"/>
      <c r="O27" s="4"/>
      <c r="P27" s="22"/>
      <c r="Q27" s="169"/>
      <c r="R27" s="169"/>
      <c r="S27" s="169"/>
      <c r="T27" s="169"/>
      <c r="U27" s="4"/>
      <c r="V27" s="4"/>
      <c r="W27" s="4"/>
      <c r="X27" s="22"/>
      <c r="Y27" s="90"/>
      <c r="Z27" s="90"/>
      <c r="AA27" s="90"/>
      <c r="AB27" s="90"/>
      <c r="AC27" s="4"/>
      <c r="AD27" s="4"/>
      <c r="AE27" s="4"/>
      <c r="AF27" s="22"/>
      <c r="AG27" s="90"/>
      <c r="AH27" s="90"/>
      <c r="AI27" s="90"/>
      <c r="AJ27" s="90"/>
      <c r="AK27" s="4"/>
      <c r="AL27" s="4"/>
      <c r="AM27" s="4"/>
      <c r="AN27" s="4"/>
      <c r="AO27" s="4"/>
      <c r="AP27" s="22"/>
      <c r="AQ27" s="155">
        <f>SUM(I27+P27+X27+AF27+AP27)</f>
        <v>14</v>
      </c>
      <c r="AR27" s="154">
        <f t="shared" si="34"/>
        <v>7</v>
      </c>
    </row>
    <row r="28" spans="1:83" ht="20.100000000000001" customHeight="1" thickBot="1" x14ac:dyDescent="0.3">
      <c r="A28" s="6">
        <f t="shared" si="32"/>
        <v>8</v>
      </c>
      <c r="B28" s="6">
        <f t="shared" si="33"/>
        <v>13</v>
      </c>
      <c r="C28" s="229" t="s">
        <v>134</v>
      </c>
      <c r="D28" s="51">
        <v>32</v>
      </c>
      <c r="E28" s="228" t="s">
        <v>133</v>
      </c>
      <c r="F28" s="4"/>
      <c r="G28" s="4"/>
      <c r="H28" s="4"/>
      <c r="I28" s="22">
        <v>13</v>
      </c>
      <c r="J28" s="169"/>
      <c r="K28" s="169"/>
      <c r="L28" s="169"/>
      <c r="M28" s="4"/>
      <c r="N28" s="4"/>
      <c r="O28" s="4"/>
      <c r="P28" s="22"/>
      <c r="Q28" s="169"/>
      <c r="R28" s="169"/>
      <c r="S28" s="169"/>
      <c r="T28" s="169"/>
      <c r="U28" s="4"/>
      <c r="V28" s="4"/>
      <c r="W28" s="4"/>
      <c r="X28" s="22"/>
      <c r="Y28" s="169"/>
      <c r="Z28" s="169"/>
      <c r="AA28" s="169"/>
      <c r="AB28" s="169"/>
      <c r="AC28" s="4"/>
      <c r="AD28" s="4"/>
      <c r="AE28" s="4"/>
      <c r="AF28" s="22"/>
      <c r="AG28" s="169"/>
      <c r="AH28" s="169"/>
      <c r="AI28" s="169"/>
      <c r="AJ28" s="169"/>
      <c r="AK28" s="4"/>
      <c r="AL28" s="4"/>
      <c r="AM28" s="4"/>
      <c r="AN28" s="4"/>
      <c r="AO28" s="4"/>
      <c r="AP28" s="22"/>
      <c r="AQ28" s="155">
        <f>SUM(I28+P28+X28+AF28+AP28)</f>
        <v>13</v>
      </c>
      <c r="AR28" s="154">
        <f t="shared" si="34"/>
        <v>8</v>
      </c>
    </row>
    <row r="29" spans="1:83" ht="20.100000000000001" customHeight="1" thickBot="1" x14ac:dyDescent="0.3">
      <c r="A29" s="8">
        <f t="shared" si="32"/>
        <v>9</v>
      </c>
      <c r="B29" s="6">
        <f t="shared" si="33"/>
        <v>12</v>
      </c>
      <c r="C29" s="229" t="s">
        <v>37</v>
      </c>
      <c r="D29" s="51">
        <v>91</v>
      </c>
      <c r="E29" s="228" t="s">
        <v>35</v>
      </c>
      <c r="F29" s="4"/>
      <c r="G29" s="4"/>
      <c r="H29" s="4"/>
      <c r="I29" s="22">
        <v>12</v>
      </c>
      <c r="J29" s="90"/>
      <c r="K29" s="90"/>
      <c r="L29" s="90"/>
      <c r="M29" s="4"/>
      <c r="N29" s="4"/>
      <c r="O29" s="4"/>
      <c r="P29" s="22"/>
      <c r="Q29" s="90"/>
      <c r="R29" s="90"/>
      <c r="S29" s="90"/>
      <c r="T29" s="90"/>
      <c r="U29" s="4"/>
      <c r="V29" s="4"/>
      <c r="W29" s="4"/>
      <c r="X29" s="22"/>
      <c r="Y29" s="90"/>
      <c r="Z29" s="90"/>
      <c r="AA29" s="90"/>
      <c r="AB29" s="90"/>
      <c r="AC29" s="4"/>
      <c r="AD29" s="4"/>
      <c r="AE29" s="4"/>
      <c r="AF29" s="22"/>
      <c r="AG29" s="90"/>
      <c r="AH29" s="90"/>
      <c r="AI29" s="90"/>
      <c r="AJ29" s="90"/>
      <c r="AK29" s="4"/>
      <c r="AL29" s="4"/>
      <c r="AM29" s="4"/>
      <c r="AN29" s="4"/>
      <c r="AO29" s="4"/>
      <c r="AP29" s="22"/>
      <c r="AQ29" s="155">
        <f>SUM(I29+P29+X29+AF29+AP29)</f>
        <v>12</v>
      </c>
      <c r="AR29" s="154">
        <f t="shared" si="34"/>
        <v>9</v>
      </c>
    </row>
    <row r="30" spans="1:83" ht="20.100000000000001" customHeight="1" thickBot="1" x14ac:dyDescent="0.3">
      <c r="A30" s="8">
        <f t="shared" si="32"/>
        <v>10</v>
      </c>
      <c r="B30" s="6">
        <f t="shared" si="33"/>
        <v>11</v>
      </c>
      <c r="C30" s="229" t="s">
        <v>96</v>
      </c>
      <c r="D30" s="51">
        <v>47</v>
      </c>
      <c r="E30" s="228" t="s">
        <v>14</v>
      </c>
      <c r="F30" s="4"/>
      <c r="G30" s="4"/>
      <c r="H30" s="4"/>
      <c r="I30" s="22">
        <v>11</v>
      </c>
      <c r="J30" s="90"/>
      <c r="K30" s="90"/>
      <c r="L30" s="90"/>
      <c r="M30" s="4"/>
      <c r="N30" s="4"/>
      <c r="O30" s="4"/>
      <c r="P30" s="22"/>
      <c r="Q30" s="90"/>
      <c r="R30" s="90"/>
      <c r="S30" s="90"/>
      <c r="T30" s="90"/>
      <c r="U30" s="4"/>
      <c r="V30" s="4"/>
      <c r="W30" s="4"/>
      <c r="X30" s="22"/>
      <c r="Y30" s="90"/>
      <c r="Z30" s="90"/>
      <c r="AA30" s="90"/>
      <c r="AB30" s="90"/>
      <c r="AC30" s="4"/>
      <c r="AD30" s="4"/>
      <c r="AE30" s="4"/>
      <c r="AF30" s="22"/>
      <c r="AG30" s="90"/>
      <c r="AH30" s="90"/>
      <c r="AI30" s="90"/>
      <c r="AJ30" s="90"/>
      <c r="AK30" s="4"/>
      <c r="AL30" s="4"/>
      <c r="AM30" s="4"/>
      <c r="AN30" s="4"/>
      <c r="AO30" s="4"/>
      <c r="AP30" s="22"/>
      <c r="AQ30" s="155">
        <f>SUM(I30+P30+X30+AF30+AP30)</f>
        <v>11</v>
      </c>
      <c r="AR30" s="154">
        <f t="shared" si="34"/>
        <v>10</v>
      </c>
    </row>
    <row r="31" spans="1:83" ht="20.100000000000001" customHeight="1" thickBot="1" x14ac:dyDescent="0.3">
      <c r="A31" s="8">
        <f t="shared" si="32"/>
        <v>11</v>
      </c>
      <c r="B31" s="6">
        <f t="shared" si="33"/>
        <v>0</v>
      </c>
      <c r="C31" s="221" t="s">
        <v>41</v>
      </c>
      <c r="D31" s="51">
        <v>77</v>
      </c>
      <c r="E31" s="50" t="s">
        <v>42</v>
      </c>
      <c r="F31" s="4"/>
      <c r="G31" s="4"/>
      <c r="H31" s="4"/>
      <c r="I31" s="22">
        <v>0</v>
      </c>
      <c r="J31" s="90"/>
      <c r="K31" s="90"/>
      <c r="L31" s="90"/>
      <c r="M31" s="4"/>
      <c r="N31" s="4"/>
      <c r="O31" s="4"/>
      <c r="P31" s="22"/>
      <c r="Q31" s="90"/>
      <c r="R31" s="90"/>
      <c r="S31" s="90"/>
      <c r="T31" s="90"/>
      <c r="U31" s="4"/>
      <c r="V31" s="4"/>
      <c r="W31" s="4"/>
      <c r="X31" s="22"/>
      <c r="Y31" s="90"/>
      <c r="Z31" s="90"/>
      <c r="AA31" s="90"/>
      <c r="AB31" s="90"/>
      <c r="AC31" s="27"/>
      <c r="AD31" s="27"/>
      <c r="AE31" s="27"/>
      <c r="AF31" s="168"/>
      <c r="AG31" s="90"/>
      <c r="AH31" s="90"/>
      <c r="AI31" s="90"/>
      <c r="AJ31" s="90"/>
      <c r="AK31" s="4"/>
      <c r="AL31" s="4"/>
      <c r="AM31" s="4"/>
      <c r="AN31" s="4"/>
      <c r="AO31" s="4"/>
      <c r="AP31" s="22"/>
      <c r="AQ31" s="155">
        <f>SUM(I31+P31+X31+AF31+AP31)</f>
        <v>0</v>
      </c>
      <c r="AR31" s="154">
        <f t="shared" si="34"/>
        <v>11</v>
      </c>
    </row>
    <row r="32" spans="1:83" ht="20.100000000000001" customHeight="1" thickBot="1" x14ac:dyDescent="0.3">
      <c r="A32" s="8">
        <f t="shared" ref="A32" si="35">SUM(AR32)</f>
        <v>12</v>
      </c>
      <c r="B32" s="6">
        <f t="shared" ref="B32" si="36">SUM(AQ32)</f>
        <v>0</v>
      </c>
      <c r="C32" s="229" t="s">
        <v>12</v>
      </c>
      <c r="D32" s="51">
        <v>33</v>
      </c>
      <c r="E32" s="50" t="s">
        <v>32</v>
      </c>
      <c r="F32" s="4"/>
      <c r="G32" s="4"/>
      <c r="H32" s="4"/>
      <c r="I32" s="22">
        <v>0</v>
      </c>
      <c r="J32" s="90"/>
      <c r="K32" s="90"/>
      <c r="L32" s="90"/>
      <c r="M32" s="4"/>
      <c r="N32" s="4"/>
      <c r="O32" s="4"/>
      <c r="P32" s="22"/>
      <c r="Q32" s="90"/>
      <c r="R32" s="90"/>
      <c r="S32" s="90"/>
      <c r="T32" s="90"/>
      <c r="U32" s="4"/>
      <c r="V32" s="4"/>
      <c r="W32" s="4"/>
      <c r="X32" s="22"/>
      <c r="Y32" s="90"/>
      <c r="Z32" s="90"/>
      <c r="AA32" s="90"/>
      <c r="AB32" s="90"/>
      <c r="AC32" s="4"/>
      <c r="AD32" s="4"/>
      <c r="AE32" s="4"/>
      <c r="AF32" s="22"/>
      <c r="AG32" s="90"/>
      <c r="AH32" s="90"/>
      <c r="AI32" s="90"/>
      <c r="AJ32" s="90"/>
      <c r="AK32" s="4"/>
      <c r="AL32" s="4"/>
      <c r="AM32" s="4"/>
      <c r="AN32" s="4"/>
      <c r="AO32" s="4"/>
      <c r="AP32" s="22"/>
      <c r="AQ32" s="155">
        <f>SUM(I32+P32+X32+AF32+AP32)</f>
        <v>0</v>
      </c>
      <c r="AR32" s="154">
        <f t="shared" si="34"/>
        <v>12</v>
      </c>
      <c r="AT32" s="150"/>
    </row>
    <row r="33" spans="1:83" ht="20.100000000000001" customHeight="1" thickBot="1" x14ac:dyDescent="0.3">
      <c r="A33" s="8">
        <f t="shared" ref="A33" si="37">SUM(AR33)</f>
        <v>13</v>
      </c>
      <c r="B33" s="6">
        <f t="shared" ref="B33" si="38">SUM(AQ33)</f>
        <v>0</v>
      </c>
      <c r="C33" s="221" t="s">
        <v>50</v>
      </c>
      <c r="D33" s="51">
        <v>9</v>
      </c>
      <c r="E33" s="50" t="s">
        <v>51</v>
      </c>
      <c r="F33" s="4"/>
      <c r="G33" s="4"/>
      <c r="H33" s="4"/>
      <c r="I33" s="22">
        <v>0</v>
      </c>
      <c r="J33" s="90"/>
      <c r="K33" s="90"/>
      <c r="L33" s="90"/>
      <c r="M33" s="4"/>
      <c r="N33" s="4"/>
      <c r="O33" s="4"/>
      <c r="P33" s="22"/>
      <c r="Q33" s="90"/>
      <c r="R33" s="90"/>
      <c r="S33" s="90"/>
      <c r="T33" s="90"/>
      <c r="U33" s="4"/>
      <c r="V33" s="4"/>
      <c r="W33" s="4"/>
      <c r="X33" s="22"/>
      <c r="Y33" s="90"/>
      <c r="Z33" s="90"/>
      <c r="AA33" s="90"/>
      <c r="AB33" s="90"/>
      <c r="AC33" s="4"/>
      <c r="AD33" s="4"/>
      <c r="AE33" s="4"/>
      <c r="AF33" s="22"/>
      <c r="AG33" s="90"/>
      <c r="AH33" s="90"/>
      <c r="AI33" s="90"/>
      <c r="AJ33" s="90"/>
      <c r="AK33" s="4"/>
      <c r="AL33" s="4"/>
      <c r="AM33" s="4"/>
      <c r="AN33" s="4"/>
      <c r="AO33" s="4"/>
      <c r="AP33" s="22"/>
      <c r="AQ33" s="155">
        <f>SUM(I33+P33+X33+AF33+AP33)</f>
        <v>0</v>
      </c>
      <c r="AR33" s="154">
        <f t="shared" si="34"/>
        <v>13</v>
      </c>
    </row>
    <row r="34" spans="1:83" ht="20.25" customHeight="1" x14ac:dyDescent="0.25"/>
    <row r="35" spans="1:83" ht="26.25" customHeight="1" thickBot="1" x14ac:dyDescent="0.3">
      <c r="A35" s="251" t="s">
        <v>121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</row>
    <row r="36" spans="1:83" ht="43.5" customHeight="1" thickBot="1" x14ac:dyDescent="0.3">
      <c r="A36" s="98" t="s">
        <v>8</v>
      </c>
      <c r="B36" s="99" t="s">
        <v>6</v>
      </c>
      <c r="C36" s="100" t="s">
        <v>1</v>
      </c>
      <c r="D36" s="100" t="s">
        <v>7</v>
      </c>
      <c r="E36" s="100" t="s">
        <v>0</v>
      </c>
      <c r="F36" s="242" t="s">
        <v>129</v>
      </c>
      <c r="G36" s="243"/>
      <c r="H36" s="243"/>
      <c r="I36" s="244"/>
      <c r="J36" s="245" t="s">
        <v>135</v>
      </c>
      <c r="K36" s="246"/>
      <c r="L36" s="247"/>
      <c r="M36" s="242" t="s">
        <v>126</v>
      </c>
      <c r="N36" s="243"/>
      <c r="O36" s="243"/>
      <c r="P36" s="244"/>
      <c r="Q36" s="242" t="s">
        <v>132</v>
      </c>
      <c r="R36" s="243"/>
      <c r="S36" s="243"/>
      <c r="T36" s="244"/>
      <c r="U36" s="242" t="s">
        <v>124</v>
      </c>
      <c r="V36" s="243"/>
      <c r="W36" s="243"/>
      <c r="X36" s="244"/>
      <c r="Y36" s="242" t="s">
        <v>127</v>
      </c>
      <c r="Z36" s="243"/>
      <c r="AA36" s="243"/>
      <c r="AB36" s="244"/>
      <c r="AC36" s="242" t="s">
        <v>131</v>
      </c>
      <c r="AD36" s="243"/>
      <c r="AE36" s="243"/>
      <c r="AF36" s="244"/>
      <c r="AG36" s="242" t="s">
        <v>125</v>
      </c>
      <c r="AH36" s="243"/>
      <c r="AI36" s="243"/>
      <c r="AJ36" s="244"/>
      <c r="AK36" s="242" t="s">
        <v>128</v>
      </c>
      <c r="AL36" s="243"/>
      <c r="AM36" s="243"/>
      <c r="AN36" s="243"/>
      <c r="AO36" s="243"/>
      <c r="AP36" s="244"/>
      <c r="AQ36" s="104" t="s">
        <v>2</v>
      </c>
      <c r="AR36" s="105" t="s">
        <v>8</v>
      </c>
      <c r="BP36" s="174"/>
      <c r="BQ36" s="174"/>
      <c r="BR36" s="174"/>
      <c r="BS36" s="174"/>
      <c r="BT36" s="174"/>
      <c r="BU36" s="174"/>
      <c r="BV36" s="174"/>
      <c r="BW36" s="175"/>
      <c r="BX36" s="175"/>
      <c r="BY36" s="175"/>
      <c r="BZ36" s="174"/>
      <c r="CA36" s="174"/>
      <c r="CB36" s="174"/>
      <c r="CC36" s="175"/>
      <c r="CD36" s="180"/>
      <c r="CE36" s="181"/>
    </row>
    <row r="37" spans="1:83" ht="18.75" customHeight="1" thickBot="1" x14ac:dyDescent="0.3">
      <c r="A37" s="8">
        <f t="shared" ref="A37" si="39">SUM(AR37)</f>
        <v>1</v>
      </c>
      <c r="B37" s="6">
        <f t="shared" ref="B37" si="40">SUM(AQ37)</f>
        <v>75</v>
      </c>
      <c r="C37" s="7" t="s">
        <v>5</v>
      </c>
      <c r="D37" s="51">
        <v>4</v>
      </c>
      <c r="E37" s="50" t="s">
        <v>20</v>
      </c>
      <c r="F37" s="126">
        <v>25</v>
      </c>
      <c r="G37" s="126">
        <v>25</v>
      </c>
      <c r="H37" s="126">
        <v>25</v>
      </c>
      <c r="I37" s="119">
        <f t="shared" ref="I37" si="41">SUM(F37:H37)</f>
        <v>75</v>
      </c>
      <c r="J37" s="13"/>
      <c r="K37" s="13"/>
      <c r="L37" s="13"/>
      <c r="M37" s="126"/>
      <c r="N37" s="126"/>
      <c r="O37" s="126"/>
      <c r="P37" s="119">
        <f t="shared" ref="P37" si="42">SUM(M37:O37)</f>
        <v>0</v>
      </c>
      <c r="Q37" s="223"/>
      <c r="R37" s="223"/>
      <c r="S37" s="223"/>
      <c r="T37" s="223"/>
      <c r="U37" s="126"/>
      <c r="V37" s="126"/>
      <c r="W37" s="126"/>
      <c r="X37" s="119">
        <f t="shared" ref="X37" si="43">SUM(U37:W37)</f>
        <v>0</v>
      </c>
      <c r="Y37" s="126"/>
      <c r="Z37" s="126"/>
      <c r="AA37" s="126"/>
      <c r="AB37" s="119">
        <f t="shared" ref="AB37:AB45" si="44">SUM(Y37:AA37)</f>
        <v>0</v>
      </c>
      <c r="AC37" s="185"/>
      <c r="AD37" s="185"/>
      <c r="AE37" s="185"/>
      <c r="AF37" s="185"/>
      <c r="AG37" s="126"/>
      <c r="AH37" s="126"/>
      <c r="AI37" s="126"/>
      <c r="AJ37" s="119">
        <f t="shared" ref="AJ37" si="45">SUM(AG37:AI37)</f>
        <v>0</v>
      </c>
      <c r="AK37" s="126"/>
      <c r="AL37" s="126"/>
      <c r="AM37" s="126"/>
      <c r="AN37" s="126"/>
      <c r="AO37" s="126"/>
      <c r="AP37" s="119">
        <f t="shared" ref="AP37" si="46">SUM(AK37:AO37)</f>
        <v>0</v>
      </c>
      <c r="AQ37" s="105">
        <f>SUM(I37+X37+P37+AB37+AJ37+AP37)</f>
        <v>75</v>
      </c>
      <c r="AR37" s="105">
        <v>1</v>
      </c>
      <c r="BP37" s="178"/>
      <c r="BQ37" s="178"/>
      <c r="BR37" s="178"/>
      <c r="BS37" s="178"/>
      <c r="BT37" s="178"/>
      <c r="BU37" s="178"/>
      <c r="BV37" s="177"/>
      <c r="BW37" s="177"/>
      <c r="BX37" s="177"/>
      <c r="BY37" s="177"/>
      <c r="BZ37" s="178"/>
      <c r="CA37" s="178"/>
      <c r="CB37" s="179"/>
      <c r="CC37" s="178"/>
      <c r="CD37" s="180"/>
      <c r="CE37" s="181"/>
    </row>
    <row r="38" spans="1:83" ht="20.100000000000001" customHeight="1" thickBot="1" x14ac:dyDescent="0.3">
      <c r="A38" s="8">
        <f>SUM(AR38)</f>
        <v>2</v>
      </c>
      <c r="B38" s="6">
        <f>SUM(AQ38)</f>
        <v>58</v>
      </c>
      <c r="C38" s="7" t="s">
        <v>118</v>
      </c>
      <c r="D38" s="51">
        <v>41</v>
      </c>
      <c r="E38" s="50" t="s">
        <v>119</v>
      </c>
      <c r="F38" s="126">
        <v>18</v>
      </c>
      <c r="G38" s="126">
        <v>20</v>
      </c>
      <c r="H38" s="126">
        <v>20</v>
      </c>
      <c r="I38" s="119">
        <f>SUM(F38:H38)</f>
        <v>58</v>
      </c>
      <c r="J38" s="13"/>
      <c r="K38" s="13"/>
      <c r="L38" s="13"/>
      <c r="M38" s="126"/>
      <c r="N38" s="126"/>
      <c r="O38" s="126"/>
      <c r="P38" s="119">
        <f t="shared" ref="P38:P43" si="47">SUM(M38:O38)</f>
        <v>0</v>
      </c>
      <c r="Q38" s="223"/>
      <c r="R38" s="223"/>
      <c r="S38" s="223"/>
      <c r="T38" s="223"/>
      <c r="U38" s="126"/>
      <c r="V38" s="126"/>
      <c r="W38" s="126"/>
      <c r="X38" s="119">
        <f t="shared" ref="X38:X45" si="48">SUM(U38:W38)</f>
        <v>0</v>
      </c>
      <c r="Y38" s="126"/>
      <c r="Z38" s="126"/>
      <c r="AA38" s="126"/>
      <c r="AB38" s="119">
        <f t="shared" si="44"/>
        <v>0</v>
      </c>
      <c r="AC38" s="185"/>
      <c r="AD38" s="185"/>
      <c r="AE38" s="185"/>
      <c r="AF38" s="185"/>
      <c r="AG38" s="126"/>
      <c r="AH38" s="126"/>
      <c r="AI38" s="126"/>
      <c r="AJ38" s="119">
        <f>SUM(AG38:AI38)</f>
        <v>0</v>
      </c>
      <c r="AK38" s="126"/>
      <c r="AL38" s="126"/>
      <c r="AM38" s="126"/>
      <c r="AN38" s="126"/>
      <c r="AO38" s="126"/>
      <c r="AP38" s="119">
        <f>SUM(AK38:AO38)</f>
        <v>0</v>
      </c>
      <c r="AQ38" s="105">
        <f>SUM(I38+X38+P38+AB38+AJ38+AP38)</f>
        <v>58</v>
      </c>
      <c r="AR38" s="105">
        <f>SUM(AR37+1)</f>
        <v>2</v>
      </c>
      <c r="BP38" s="178"/>
      <c r="BQ38" s="178"/>
      <c r="BR38" s="178"/>
      <c r="BS38" s="178"/>
      <c r="BT38" s="178"/>
      <c r="BU38" s="178"/>
      <c r="BV38" s="177"/>
      <c r="BW38" s="177"/>
      <c r="BX38" s="177"/>
      <c r="BY38" s="177"/>
      <c r="BZ38" s="178"/>
      <c r="CA38" s="178"/>
      <c r="CB38" s="178"/>
      <c r="CC38" s="178"/>
      <c r="CD38" s="180"/>
      <c r="CE38" s="181"/>
    </row>
    <row r="39" spans="1:83" ht="20.100000000000001" customHeight="1" thickBot="1" x14ac:dyDescent="0.3">
      <c r="A39" s="8">
        <f t="shared" ref="A39" si="49">SUM(AR39)</f>
        <v>3</v>
      </c>
      <c r="B39" s="6">
        <f t="shared" ref="B39" si="50">SUM(AQ39)</f>
        <v>52</v>
      </c>
      <c r="C39" s="10" t="s">
        <v>97</v>
      </c>
      <c r="D39" s="57">
        <v>14</v>
      </c>
      <c r="E39" s="58" t="s">
        <v>17</v>
      </c>
      <c r="F39" s="126">
        <v>16</v>
      </c>
      <c r="G39" s="126">
        <v>18</v>
      </c>
      <c r="H39" s="126">
        <v>18</v>
      </c>
      <c r="I39" s="119">
        <f t="shared" ref="I39" si="51">SUM(F39:H39)</f>
        <v>52</v>
      </c>
      <c r="J39" s="13"/>
      <c r="K39" s="13"/>
      <c r="L39" s="13"/>
      <c r="M39" s="126"/>
      <c r="N39" s="126"/>
      <c r="O39" s="126"/>
      <c r="P39" s="119">
        <f t="shared" si="47"/>
        <v>0</v>
      </c>
      <c r="Q39" s="223"/>
      <c r="R39" s="223"/>
      <c r="S39" s="223"/>
      <c r="T39" s="223"/>
      <c r="U39" s="126"/>
      <c r="V39" s="126"/>
      <c r="W39" s="126"/>
      <c r="X39" s="119">
        <f t="shared" si="48"/>
        <v>0</v>
      </c>
      <c r="Y39" s="126"/>
      <c r="Z39" s="126"/>
      <c r="AA39" s="126"/>
      <c r="AB39" s="119">
        <f t="shared" si="44"/>
        <v>0</v>
      </c>
      <c r="AC39" s="185"/>
      <c r="AD39" s="185"/>
      <c r="AE39" s="185"/>
      <c r="AF39" s="185"/>
      <c r="AG39" s="126"/>
      <c r="AH39" s="126"/>
      <c r="AI39" s="126"/>
      <c r="AJ39" s="119">
        <f t="shared" ref="AJ39" si="52">SUM(AG39:AI39)</f>
        <v>0</v>
      </c>
      <c r="AK39" s="126"/>
      <c r="AL39" s="126"/>
      <c r="AM39" s="126"/>
      <c r="AN39" s="126"/>
      <c r="AO39" s="126"/>
      <c r="AP39" s="119">
        <f t="shared" ref="AP39" si="53">SUM(AK39:AO39)</f>
        <v>0</v>
      </c>
      <c r="AQ39" s="105">
        <f>SUM(I39+X39+P39+AB39+AJ39+AP39)</f>
        <v>52</v>
      </c>
      <c r="AR39" s="105">
        <f t="shared" ref="AR39:AR49" si="54">SUM(AR38+1)</f>
        <v>3</v>
      </c>
      <c r="BP39" s="178"/>
      <c r="BQ39" s="178"/>
      <c r="BR39" s="178"/>
      <c r="BS39" s="178"/>
      <c r="BT39" s="178"/>
      <c r="BU39" s="178"/>
      <c r="BV39" s="177"/>
      <c r="BW39" s="177"/>
      <c r="BX39" s="177"/>
      <c r="BY39" s="177"/>
      <c r="BZ39" s="178"/>
      <c r="CA39" s="178"/>
      <c r="CB39" s="178"/>
      <c r="CC39" s="178"/>
      <c r="CD39" s="180"/>
      <c r="CE39" s="181"/>
    </row>
    <row r="40" spans="1:83" ht="20.100000000000001" customHeight="1" thickBot="1" x14ac:dyDescent="0.3">
      <c r="A40" s="8">
        <f t="shared" ref="A40:A45" si="55">SUM(AR40)</f>
        <v>4</v>
      </c>
      <c r="B40" s="6">
        <f t="shared" ref="B40:B45" si="56">SUM(AQ40)</f>
        <v>45</v>
      </c>
      <c r="C40" s="7" t="s">
        <v>122</v>
      </c>
      <c r="D40" s="51">
        <v>23</v>
      </c>
      <c r="E40" s="50" t="s">
        <v>123</v>
      </c>
      <c r="F40" s="126">
        <v>15</v>
      </c>
      <c r="G40" s="126">
        <v>15</v>
      </c>
      <c r="H40" s="126">
        <v>15</v>
      </c>
      <c r="I40" s="119">
        <f>SUM(F40:H40)</f>
        <v>45</v>
      </c>
      <c r="J40" s="11"/>
      <c r="K40" s="11"/>
      <c r="L40" s="11"/>
      <c r="M40" s="126"/>
      <c r="N40" s="126"/>
      <c r="O40" s="126"/>
      <c r="P40" s="119">
        <f t="shared" si="47"/>
        <v>0</v>
      </c>
      <c r="Q40" s="223"/>
      <c r="R40" s="223"/>
      <c r="S40" s="223"/>
      <c r="T40" s="223"/>
      <c r="U40" s="126"/>
      <c r="V40" s="126"/>
      <c r="W40" s="126"/>
      <c r="X40" s="119">
        <f t="shared" si="48"/>
        <v>0</v>
      </c>
      <c r="Y40" s="126"/>
      <c r="Z40" s="126"/>
      <c r="AA40" s="126"/>
      <c r="AB40" s="119">
        <f t="shared" si="44"/>
        <v>0</v>
      </c>
      <c r="AC40" s="185"/>
      <c r="AD40" s="185"/>
      <c r="AE40" s="185"/>
      <c r="AF40" s="185"/>
      <c r="AG40" s="126"/>
      <c r="AH40" s="126"/>
      <c r="AI40" s="126"/>
      <c r="AJ40" s="119">
        <f t="shared" ref="AJ40:AJ45" si="57">SUM(AG40:AI40)</f>
        <v>0</v>
      </c>
      <c r="AK40" s="126"/>
      <c r="AL40" s="126"/>
      <c r="AM40" s="126"/>
      <c r="AN40" s="126"/>
      <c r="AO40" s="126"/>
      <c r="AP40" s="119">
        <f>SUM(AK40:AO40)</f>
        <v>0</v>
      </c>
      <c r="AQ40" s="105">
        <f>SUM(I40+X40+P40+AB40+AJ40+AP40)</f>
        <v>45</v>
      </c>
      <c r="AR40" s="105">
        <f t="shared" si="54"/>
        <v>4</v>
      </c>
      <c r="BP40" s="178"/>
      <c r="BQ40" s="178"/>
      <c r="BR40" s="178"/>
      <c r="BS40" s="178"/>
      <c r="BT40" s="178"/>
      <c r="BU40" s="178"/>
      <c r="BV40" s="177"/>
      <c r="BW40" s="177"/>
      <c r="BX40" s="177"/>
      <c r="BY40" s="177"/>
      <c r="BZ40" s="178"/>
      <c r="CA40" s="178"/>
      <c r="CB40" s="178"/>
      <c r="CC40" s="178"/>
      <c r="CD40" s="180"/>
      <c r="CE40" s="181"/>
    </row>
    <row r="41" spans="1:83" ht="18.75" customHeight="1" thickBot="1" x14ac:dyDescent="0.3">
      <c r="A41" s="8">
        <f t="shared" si="55"/>
        <v>5</v>
      </c>
      <c r="B41" s="6">
        <f t="shared" si="56"/>
        <v>44</v>
      </c>
      <c r="C41" s="7" t="s">
        <v>43</v>
      </c>
      <c r="D41" s="51">
        <v>15</v>
      </c>
      <c r="E41" s="50" t="s">
        <v>140</v>
      </c>
      <c r="F41" s="126">
        <v>13</v>
      </c>
      <c r="G41" s="126">
        <v>17</v>
      </c>
      <c r="H41" s="126">
        <v>14</v>
      </c>
      <c r="I41" s="119">
        <f>SUM(F41:H41)</f>
        <v>44</v>
      </c>
      <c r="J41" s="13"/>
      <c r="K41" s="13"/>
      <c r="L41" s="13"/>
      <c r="M41" s="126"/>
      <c r="N41" s="126"/>
      <c r="O41" s="126"/>
      <c r="P41" s="119">
        <f t="shared" si="47"/>
        <v>0</v>
      </c>
      <c r="Q41" s="223"/>
      <c r="R41" s="223"/>
      <c r="S41" s="223"/>
      <c r="T41" s="223"/>
      <c r="U41" s="126"/>
      <c r="V41" s="126"/>
      <c r="W41" s="126"/>
      <c r="X41" s="119">
        <f t="shared" si="48"/>
        <v>0</v>
      </c>
      <c r="Y41" s="126"/>
      <c r="Z41" s="126"/>
      <c r="AA41" s="126"/>
      <c r="AB41" s="119">
        <f t="shared" si="44"/>
        <v>0</v>
      </c>
      <c r="AC41" s="185"/>
      <c r="AD41" s="185"/>
      <c r="AE41" s="185"/>
      <c r="AF41" s="185"/>
      <c r="AG41" s="126"/>
      <c r="AH41" s="126"/>
      <c r="AI41" s="126"/>
      <c r="AJ41" s="119">
        <f t="shared" si="57"/>
        <v>0</v>
      </c>
      <c r="AK41" s="126"/>
      <c r="AL41" s="126"/>
      <c r="AM41" s="126"/>
      <c r="AN41" s="126"/>
      <c r="AO41" s="126"/>
      <c r="AP41" s="119">
        <f>SUM(AK41:AO41)</f>
        <v>0</v>
      </c>
      <c r="AQ41" s="105">
        <f>SUM(I41+X41+P41+AB41+AJ41+AP41)</f>
        <v>44</v>
      </c>
      <c r="AR41" s="105">
        <f t="shared" si="54"/>
        <v>5</v>
      </c>
      <c r="BP41" s="178"/>
      <c r="BQ41" s="178"/>
      <c r="BR41" s="178"/>
      <c r="BS41" s="178"/>
      <c r="BT41" s="178"/>
      <c r="BU41" s="178"/>
      <c r="BV41" s="177"/>
      <c r="BW41" s="177"/>
      <c r="BX41" s="177"/>
      <c r="BY41" s="177"/>
      <c r="BZ41" s="178"/>
      <c r="CA41" s="178"/>
      <c r="CB41" s="179"/>
      <c r="CC41" s="178"/>
      <c r="CD41" s="180"/>
      <c r="CE41" s="181"/>
    </row>
    <row r="42" spans="1:83" ht="20.100000000000001" customHeight="1" thickBot="1" x14ac:dyDescent="0.3">
      <c r="A42" s="8">
        <f t="shared" si="55"/>
        <v>6</v>
      </c>
      <c r="B42" s="6">
        <f t="shared" si="56"/>
        <v>41</v>
      </c>
      <c r="C42" s="7" t="s">
        <v>24</v>
      </c>
      <c r="D42" s="51">
        <v>57</v>
      </c>
      <c r="E42" s="50" t="s">
        <v>47</v>
      </c>
      <c r="F42" s="126">
        <v>14</v>
      </c>
      <c r="G42" s="126">
        <v>14</v>
      </c>
      <c r="H42" s="126">
        <v>13</v>
      </c>
      <c r="I42" s="119">
        <f>SUM(F42:H42)</f>
        <v>41</v>
      </c>
      <c r="J42" s="83"/>
      <c r="K42" s="83"/>
      <c r="L42" s="83"/>
      <c r="M42" s="126"/>
      <c r="N42" s="126"/>
      <c r="O42" s="126"/>
      <c r="P42" s="119">
        <f t="shared" si="47"/>
        <v>0</v>
      </c>
      <c r="Q42" s="223"/>
      <c r="R42" s="223"/>
      <c r="S42" s="223"/>
      <c r="T42" s="223"/>
      <c r="U42" s="142"/>
      <c r="V42" s="126"/>
      <c r="W42" s="126"/>
      <c r="X42" s="119">
        <f t="shared" si="48"/>
        <v>0</v>
      </c>
      <c r="Y42" s="126"/>
      <c r="Z42" s="126"/>
      <c r="AA42" s="126"/>
      <c r="AB42" s="119">
        <f t="shared" si="44"/>
        <v>0</v>
      </c>
      <c r="AC42" s="185"/>
      <c r="AD42" s="185"/>
      <c r="AE42" s="185"/>
      <c r="AF42" s="185"/>
      <c r="AG42" s="126"/>
      <c r="AH42" s="126"/>
      <c r="AI42" s="126"/>
      <c r="AJ42" s="119">
        <f t="shared" si="57"/>
        <v>0</v>
      </c>
      <c r="AK42" s="126"/>
      <c r="AL42" s="126"/>
      <c r="AM42" s="126"/>
      <c r="AN42" s="126"/>
      <c r="AO42" s="126"/>
      <c r="AP42" s="119">
        <f>SUM(AK42:AO42)</f>
        <v>0</v>
      </c>
      <c r="AQ42" s="105">
        <f>SUM(I42+X42+P42+AB42+AJ42+AP42)</f>
        <v>41</v>
      </c>
      <c r="AR42" s="105">
        <f t="shared" si="54"/>
        <v>6</v>
      </c>
      <c r="BP42" s="178"/>
      <c r="BQ42" s="178"/>
      <c r="BR42" s="178"/>
      <c r="BS42" s="178"/>
      <c r="BT42" s="178"/>
      <c r="BU42" s="178"/>
      <c r="BV42" s="177"/>
      <c r="BW42" s="177"/>
      <c r="BX42" s="177"/>
      <c r="BY42" s="177"/>
      <c r="BZ42" s="178"/>
      <c r="CA42" s="178"/>
      <c r="CB42" s="179"/>
      <c r="CC42" s="178"/>
      <c r="CD42" s="180"/>
      <c r="CE42" s="181"/>
    </row>
    <row r="43" spans="1:83" ht="20.100000000000001" customHeight="1" thickBot="1" x14ac:dyDescent="0.3">
      <c r="A43" s="8">
        <f t="shared" si="55"/>
        <v>7</v>
      </c>
      <c r="B43" s="6">
        <f t="shared" si="56"/>
        <v>33</v>
      </c>
      <c r="C43" s="7" t="s">
        <v>22</v>
      </c>
      <c r="D43" s="51">
        <v>26</v>
      </c>
      <c r="E43" s="50" t="s">
        <v>47</v>
      </c>
      <c r="F43" s="126">
        <v>0</v>
      </c>
      <c r="G43" s="126">
        <v>16</v>
      </c>
      <c r="H43" s="126">
        <v>17</v>
      </c>
      <c r="I43" s="119">
        <f>SUM(F43:H43)</f>
        <v>33</v>
      </c>
      <c r="J43" s="13"/>
      <c r="K43" s="13"/>
      <c r="L43" s="13"/>
      <c r="M43" s="126"/>
      <c r="N43" s="126"/>
      <c r="O43" s="126"/>
      <c r="P43" s="119">
        <f t="shared" si="47"/>
        <v>0</v>
      </c>
      <c r="Q43" s="223"/>
      <c r="R43" s="223"/>
      <c r="S43" s="223"/>
      <c r="T43" s="223"/>
      <c r="U43" s="126"/>
      <c r="V43" s="126"/>
      <c r="W43" s="126"/>
      <c r="X43" s="119">
        <f t="shared" si="48"/>
        <v>0</v>
      </c>
      <c r="Y43" s="126"/>
      <c r="Z43" s="126"/>
      <c r="AA43" s="126"/>
      <c r="AB43" s="119">
        <f t="shared" si="44"/>
        <v>0</v>
      </c>
      <c r="AC43" s="185"/>
      <c r="AD43" s="185"/>
      <c r="AE43" s="185"/>
      <c r="AF43" s="185"/>
      <c r="AG43" s="126"/>
      <c r="AH43" s="126"/>
      <c r="AI43" s="126"/>
      <c r="AJ43" s="119">
        <f t="shared" si="57"/>
        <v>0</v>
      </c>
      <c r="AK43" s="126"/>
      <c r="AL43" s="126"/>
      <c r="AM43" s="126"/>
      <c r="AN43" s="126"/>
      <c r="AO43" s="126"/>
      <c r="AP43" s="119">
        <f>SUM(AK43:AO43)</f>
        <v>0</v>
      </c>
      <c r="AQ43" s="105">
        <f>SUM(I43+X43+P43+AB43+AJ43+AP43)</f>
        <v>33</v>
      </c>
      <c r="AR43" s="105">
        <f t="shared" si="54"/>
        <v>7</v>
      </c>
      <c r="BP43" s="178"/>
      <c r="BQ43" s="178"/>
      <c r="BR43" s="178"/>
      <c r="BS43" s="178"/>
      <c r="BT43" s="178"/>
      <c r="BU43" s="178"/>
      <c r="BV43" s="177"/>
      <c r="BW43" s="177"/>
      <c r="BX43" s="177"/>
      <c r="BY43" s="177"/>
      <c r="BZ43" s="178"/>
      <c r="CA43" s="178"/>
      <c r="CB43" s="178"/>
      <c r="CC43" s="178"/>
      <c r="CD43" s="180"/>
      <c r="CE43" s="181"/>
    </row>
    <row r="44" spans="1:83" ht="20.100000000000001" customHeight="1" thickBot="1" x14ac:dyDescent="0.3">
      <c r="A44" s="8">
        <f t="shared" si="55"/>
        <v>8</v>
      </c>
      <c r="B44" s="6">
        <f t="shared" si="56"/>
        <v>33</v>
      </c>
      <c r="C44" s="7" t="s">
        <v>134</v>
      </c>
      <c r="D44" s="51">
        <v>32</v>
      </c>
      <c r="E44" s="50" t="s">
        <v>133</v>
      </c>
      <c r="F44" s="126">
        <v>17</v>
      </c>
      <c r="G44" s="126">
        <v>0</v>
      </c>
      <c r="H44" s="126">
        <v>16</v>
      </c>
      <c r="I44" s="119">
        <f t="shared" ref="I44" si="58">SUM(F44:H44)</f>
        <v>33</v>
      </c>
      <c r="J44" s="11"/>
      <c r="K44" s="11"/>
      <c r="L44" s="11"/>
      <c r="M44" s="126"/>
      <c r="N44" s="126"/>
      <c r="O44" s="126"/>
      <c r="P44" s="119">
        <f t="shared" ref="P44" si="59">SUM(M44:O44)</f>
        <v>0</v>
      </c>
      <c r="Q44" s="223"/>
      <c r="R44" s="223"/>
      <c r="S44" s="223"/>
      <c r="T44" s="223"/>
      <c r="U44" s="126"/>
      <c r="V44" s="126"/>
      <c r="W44" s="126"/>
      <c r="X44" s="119">
        <f t="shared" si="48"/>
        <v>0</v>
      </c>
      <c r="Y44" s="126"/>
      <c r="Z44" s="126"/>
      <c r="AA44" s="126"/>
      <c r="AB44" s="119">
        <f t="shared" si="44"/>
        <v>0</v>
      </c>
      <c r="AC44" s="185"/>
      <c r="AD44" s="185"/>
      <c r="AE44" s="185"/>
      <c r="AF44" s="185"/>
      <c r="AG44" s="126"/>
      <c r="AH44" s="126"/>
      <c r="AI44" s="126"/>
      <c r="AJ44" s="119">
        <f t="shared" si="57"/>
        <v>0</v>
      </c>
      <c r="AK44" s="126"/>
      <c r="AL44" s="126"/>
      <c r="AM44" s="126"/>
      <c r="AN44" s="126"/>
      <c r="AO44" s="126"/>
      <c r="AP44" s="119">
        <f t="shared" ref="AP44" si="60">SUM(AK44:AO44)</f>
        <v>0</v>
      </c>
      <c r="AQ44" s="105">
        <f>SUM(I44+X44+P44+AB44+AJ44+AP44)</f>
        <v>33</v>
      </c>
      <c r="AR44" s="105">
        <f t="shared" si="54"/>
        <v>8</v>
      </c>
      <c r="BP44" s="178"/>
      <c r="BQ44" s="178"/>
      <c r="BR44" s="178"/>
      <c r="BS44" s="178"/>
      <c r="BT44" s="178"/>
      <c r="BU44" s="178"/>
      <c r="BV44" s="177"/>
      <c r="BW44" s="177"/>
      <c r="BX44" s="177"/>
      <c r="BY44" s="177"/>
      <c r="BZ44" s="178"/>
      <c r="CA44" s="178"/>
      <c r="CB44" s="178"/>
      <c r="CC44" s="178"/>
      <c r="CD44" s="180"/>
      <c r="CE44" s="181"/>
    </row>
    <row r="45" spans="1:83" ht="18.75" customHeight="1" thickBot="1" x14ac:dyDescent="0.3">
      <c r="A45" s="8">
        <f t="shared" si="55"/>
        <v>9</v>
      </c>
      <c r="B45" s="6">
        <f t="shared" si="56"/>
        <v>20</v>
      </c>
      <c r="C45" s="7" t="s">
        <v>37</v>
      </c>
      <c r="D45" s="51">
        <v>91</v>
      </c>
      <c r="E45" s="50" t="s">
        <v>35</v>
      </c>
      <c r="F45" s="126">
        <v>20</v>
      </c>
      <c r="G45" s="126">
        <v>0</v>
      </c>
      <c r="H45" s="126">
        <v>0</v>
      </c>
      <c r="I45" s="119">
        <f>SUM(F45:H45)</f>
        <v>20</v>
      </c>
      <c r="J45" s="84"/>
      <c r="K45" s="84"/>
      <c r="L45" s="84"/>
      <c r="M45" s="126"/>
      <c r="N45" s="126"/>
      <c r="O45" s="126"/>
      <c r="P45" s="119">
        <f>SUM(M45:O45)</f>
        <v>0</v>
      </c>
      <c r="Q45" s="223"/>
      <c r="R45" s="223"/>
      <c r="S45" s="223"/>
      <c r="T45" s="223"/>
      <c r="U45" s="126"/>
      <c r="V45" s="126"/>
      <c r="W45" s="126"/>
      <c r="X45" s="119">
        <f t="shared" si="48"/>
        <v>0</v>
      </c>
      <c r="Y45" s="126"/>
      <c r="Z45" s="126"/>
      <c r="AA45" s="126"/>
      <c r="AB45" s="119">
        <f t="shared" si="44"/>
        <v>0</v>
      </c>
      <c r="AC45" s="185"/>
      <c r="AD45" s="185"/>
      <c r="AE45" s="185"/>
      <c r="AF45" s="185"/>
      <c r="AG45" s="126"/>
      <c r="AH45" s="126"/>
      <c r="AI45" s="126"/>
      <c r="AJ45" s="119">
        <f t="shared" si="57"/>
        <v>0</v>
      </c>
      <c r="AK45" s="126"/>
      <c r="AL45" s="126"/>
      <c r="AM45" s="126"/>
      <c r="AN45" s="126"/>
      <c r="AO45" s="126"/>
      <c r="AP45" s="119">
        <f>SUM(AK45:AO45)</f>
        <v>0</v>
      </c>
      <c r="AQ45" s="105">
        <f>SUM(I45+X45+P45+AB45+AJ45+AP45)</f>
        <v>20</v>
      </c>
      <c r="AR45" s="105">
        <f t="shared" si="54"/>
        <v>9</v>
      </c>
      <c r="BP45" s="178"/>
      <c r="BQ45" s="178"/>
      <c r="BR45" s="178"/>
      <c r="BS45" s="178"/>
      <c r="BT45" s="178"/>
      <c r="BU45" s="178"/>
      <c r="BV45" s="177"/>
      <c r="BW45" s="177"/>
      <c r="BX45" s="177"/>
      <c r="BY45" s="177"/>
      <c r="BZ45" s="178"/>
      <c r="CA45" s="178"/>
      <c r="CB45" s="179"/>
      <c r="CC45" s="178"/>
      <c r="CD45" s="180"/>
      <c r="CE45" s="181"/>
    </row>
    <row r="46" spans="1:83" ht="20.100000000000001" customHeight="1" thickBot="1" x14ac:dyDescent="0.3">
      <c r="A46" s="8">
        <f t="shared" ref="A46" si="61">SUM(AR46)</f>
        <v>10</v>
      </c>
      <c r="B46" s="6">
        <f t="shared" ref="B46" si="62">SUM(AQ46)</f>
        <v>0</v>
      </c>
      <c r="C46" s="7" t="s">
        <v>96</v>
      </c>
      <c r="D46" s="51">
        <v>47</v>
      </c>
      <c r="E46" s="50" t="s">
        <v>14</v>
      </c>
      <c r="F46" s="137">
        <v>0</v>
      </c>
      <c r="G46" s="137">
        <v>0</v>
      </c>
      <c r="H46" s="137">
        <v>0</v>
      </c>
      <c r="I46" s="119">
        <f t="shared" ref="I46" si="63">SUM(F46:H46)</f>
        <v>0</v>
      </c>
      <c r="J46" s="13"/>
      <c r="K46" s="13"/>
      <c r="L46" s="13"/>
      <c r="M46" s="126"/>
      <c r="N46" s="126"/>
      <c r="O46" s="126"/>
      <c r="P46" s="119">
        <f t="shared" ref="P46" si="64">SUM(M46:O46)</f>
        <v>0</v>
      </c>
      <c r="Q46" s="223"/>
      <c r="R46" s="223"/>
      <c r="S46" s="223"/>
      <c r="T46" s="223"/>
      <c r="U46" s="126"/>
      <c r="V46" s="126"/>
      <c r="W46" s="126"/>
      <c r="X46" s="119">
        <f t="shared" ref="X46" si="65">SUM(U46:W46)</f>
        <v>0</v>
      </c>
      <c r="Y46" s="126"/>
      <c r="Z46" s="126"/>
      <c r="AA46" s="126"/>
      <c r="AB46" s="119">
        <f t="shared" ref="AB46" si="66">SUM(Y46:AA46)</f>
        <v>0</v>
      </c>
      <c r="AC46" s="185"/>
      <c r="AD46" s="185"/>
      <c r="AE46" s="185"/>
      <c r="AF46" s="185"/>
      <c r="AG46" s="126"/>
      <c r="AH46" s="126"/>
      <c r="AI46" s="126"/>
      <c r="AJ46" s="119">
        <f t="shared" ref="AJ46" si="67">SUM(AG46:AI46)</f>
        <v>0</v>
      </c>
      <c r="AK46" s="126"/>
      <c r="AL46" s="126"/>
      <c r="AM46" s="126"/>
      <c r="AN46" s="126"/>
      <c r="AO46" s="126"/>
      <c r="AP46" s="119">
        <f t="shared" ref="AP46" si="68">SUM(AK46:AO46)</f>
        <v>0</v>
      </c>
      <c r="AQ46" s="105">
        <f>SUM(I46+X46+P46+AB46+AJ46+AP46)</f>
        <v>0</v>
      </c>
      <c r="AR46" s="105">
        <f t="shared" si="54"/>
        <v>10</v>
      </c>
      <c r="BP46" s="178"/>
      <c r="BQ46" s="178"/>
      <c r="BR46" s="178"/>
      <c r="BS46" s="178"/>
      <c r="BT46" s="178"/>
      <c r="BU46" s="178"/>
      <c r="BV46" s="177"/>
      <c r="BW46" s="177"/>
      <c r="BX46" s="177"/>
      <c r="BY46" s="177"/>
      <c r="BZ46" s="178"/>
      <c r="CA46" s="178"/>
      <c r="CB46" s="178"/>
      <c r="CC46" s="178"/>
      <c r="CD46" s="180"/>
      <c r="CE46" s="181"/>
    </row>
    <row r="47" spans="1:83" ht="18.75" customHeight="1" thickBot="1" x14ac:dyDescent="0.3">
      <c r="A47" s="8">
        <f>SUM(AR47)</f>
        <v>11</v>
      </c>
      <c r="B47" s="6">
        <f>SUM(AQ47)</f>
        <v>0</v>
      </c>
      <c r="C47" s="7" t="s">
        <v>41</v>
      </c>
      <c r="D47" s="51">
        <v>77</v>
      </c>
      <c r="E47" s="50" t="s">
        <v>42</v>
      </c>
      <c r="F47" s="126">
        <v>0</v>
      </c>
      <c r="G47" s="126">
        <v>0</v>
      </c>
      <c r="H47" s="126">
        <v>0</v>
      </c>
      <c r="I47" s="119">
        <f>SUM(F47:H47)</f>
        <v>0</v>
      </c>
      <c r="J47" s="11"/>
      <c r="K47" s="11"/>
      <c r="L47" s="11"/>
      <c r="M47" s="126"/>
      <c r="N47" s="126"/>
      <c r="O47" s="126"/>
      <c r="P47" s="119">
        <f>SUM(M47:O47)</f>
        <v>0</v>
      </c>
      <c r="Q47" s="223"/>
      <c r="R47" s="223"/>
      <c r="S47" s="223"/>
      <c r="T47" s="223"/>
      <c r="U47" s="126"/>
      <c r="V47" s="126"/>
      <c r="W47" s="126"/>
      <c r="X47" s="119">
        <f t="shared" ref="X47" si="69">SUM(U47:W47)</f>
        <v>0</v>
      </c>
      <c r="Y47" s="126"/>
      <c r="Z47" s="126"/>
      <c r="AA47" s="126"/>
      <c r="AB47" s="119">
        <f>SUM(Y47:AA47)</f>
        <v>0</v>
      </c>
      <c r="AC47" s="185"/>
      <c r="AD47" s="185"/>
      <c r="AE47" s="185"/>
      <c r="AF47" s="185"/>
      <c r="AG47" s="126"/>
      <c r="AH47" s="126"/>
      <c r="AI47" s="126"/>
      <c r="AJ47" s="119">
        <f>SUM(AG47:AI47)</f>
        <v>0</v>
      </c>
      <c r="AK47" s="126"/>
      <c r="AL47" s="126"/>
      <c r="AM47" s="126"/>
      <c r="AN47" s="126"/>
      <c r="AO47" s="126"/>
      <c r="AP47" s="119">
        <f>SUM(AK47:AO47)</f>
        <v>0</v>
      </c>
      <c r="AQ47" s="105">
        <f>SUM(I47+X47+P47+AB47+AJ47+AP47)</f>
        <v>0</v>
      </c>
      <c r="AR47" s="105">
        <f t="shared" si="54"/>
        <v>11</v>
      </c>
      <c r="BP47" s="178"/>
      <c r="BQ47" s="178"/>
      <c r="BR47" s="178"/>
      <c r="BS47" s="178"/>
      <c r="BT47" s="178"/>
      <c r="BU47" s="178"/>
      <c r="BV47" s="177"/>
      <c r="BW47" s="177"/>
      <c r="BX47" s="177"/>
      <c r="BY47" s="177"/>
      <c r="BZ47" s="178"/>
      <c r="CA47" s="178"/>
      <c r="CB47" s="179"/>
      <c r="CC47" s="178"/>
      <c r="CD47" s="180"/>
      <c r="CE47" s="181"/>
    </row>
    <row r="48" spans="1:83" ht="20.100000000000001" customHeight="1" thickBot="1" x14ac:dyDescent="0.3">
      <c r="A48" s="8">
        <f>SUM(AR48)</f>
        <v>12</v>
      </c>
      <c r="B48" s="6">
        <f>SUM(AQ48)</f>
        <v>0</v>
      </c>
      <c r="C48" s="7" t="s">
        <v>12</v>
      </c>
      <c r="D48" s="51">
        <v>33</v>
      </c>
      <c r="E48" s="50" t="s">
        <v>32</v>
      </c>
      <c r="F48" s="126">
        <v>0</v>
      </c>
      <c r="G48" s="126">
        <v>0</v>
      </c>
      <c r="H48" s="126">
        <v>0</v>
      </c>
      <c r="I48" s="119">
        <f>SUM(F48:H48)</f>
        <v>0</v>
      </c>
      <c r="J48" s="13"/>
      <c r="K48" s="13"/>
      <c r="L48" s="13"/>
      <c r="M48" s="126"/>
      <c r="N48" s="126"/>
      <c r="O48" s="126"/>
      <c r="P48" s="119">
        <f>SUM(M48:O48)</f>
        <v>0</v>
      </c>
      <c r="Q48" s="223"/>
      <c r="R48" s="223"/>
      <c r="S48" s="223"/>
      <c r="T48" s="223"/>
      <c r="U48" s="126"/>
      <c r="V48" s="126"/>
      <c r="W48" s="126"/>
      <c r="X48" s="119">
        <f>SUM(U48:W48)</f>
        <v>0</v>
      </c>
      <c r="Y48" s="126"/>
      <c r="Z48" s="126"/>
      <c r="AA48" s="126"/>
      <c r="AB48" s="119">
        <f>SUM(Y48:AA48)</f>
        <v>0</v>
      </c>
      <c r="AC48" s="185"/>
      <c r="AD48" s="185"/>
      <c r="AE48" s="185"/>
      <c r="AF48" s="185"/>
      <c r="AG48" s="126"/>
      <c r="AH48" s="126"/>
      <c r="AI48" s="126"/>
      <c r="AJ48" s="119">
        <f>SUM(AG48:AI48)</f>
        <v>0</v>
      </c>
      <c r="AK48" s="126"/>
      <c r="AL48" s="126"/>
      <c r="AM48" s="126"/>
      <c r="AN48" s="126"/>
      <c r="AO48" s="126"/>
      <c r="AP48" s="119">
        <f>SUM(AK48:AO48)</f>
        <v>0</v>
      </c>
      <c r="AQ48" s="105">
        <f>SUM(I48+X48+P48+AB48+AJ48+AP48)</f>
        <v>0</v>
      </c>
      <c r="AR48" s="105">
        <f t="shared" si="54"/>
        <v>12</v>
      </c>
      <c r="BP48" s="178"/>
      <c r="BQ48" s="178"/>
      <c r="BR48" s="178"/>
      <c r="BS48" s="178"/>
      <c r="BT48" s="178"/>
      <c r="BU48" s="178"/>
      <c r="BV48" s="177"/>
      <c r="BW48" s="177"/>
      <c r="BX48" s="177"/>
      <c r="BY48" s="177"/>
      <c r="BZ48" s="178"/>
      <c r="CA48" s="178"/>
      <c r="CB48" s="178"/>
      <c r="CC48" s="178"/>
      <c r="CD48" s="180"/>
      <c r="CE48" s="181"/>
    </row>
    <row r="49" spans="1:83" ht="20.100000000000001" customHeight="1" thickBot="1" x14ac:dyDescent="0.3">
      <c r="A49" s="8">
        <f t="shared" ref="A49" si="70">SUM(AR49)</f>
        <v>13</v>
      </c>
      <c r="B49" s="6">
        <f t="shared" ref="B49" si="71">SUM(AQ49)</f>
        <v>0</v>
      </c>
      <c r="C49" s="7" t="s">
        <v>50</v>
      </c>
      <c r="D49" s="51">
        <v>9</v>
      </c>
      <c r="E49" s="50" t="s">
        <v>51</v>
      </c>
      <c r="F49" s="126">
        <v>0</v>
      </c>
      <c r="G49" s="126">
        <v>0</v>
      </c>
      <c r="H49" s="126">
        <v>0</v>
      </c>
      <c r="I49" s="119">
        <v>0</v>
      </c>
      <c r="J49" s="83"/>
      <c r="K49" s="83"/>
      <c r="L49" s="83"/>
      <c r="M49" s="126"/>
      <c r="N49" s="126"/>
      <c r="O49" s="126"/>
      <c r="P49" s="119">
        <f>SUM(M49:O49)</f>
        <v>0</v>
      </c>
      <c r="Q49" s="223"/>
      <c r="R49" s="223"/>
      <c r="S49" s="223"/>
      <c r="T49" s="223"/>
      <c r="U49" s="142"/>
      <c r="V49" s="126"/>
      <c r="W49" s="126"/>
      <c r="X49" s="119">
        <f>SUM(U49:W49)</f>
        <v>0</v>
      </c>
      <c r="Y49" s="126"/>
      <c r="Z49" s="126"/>
      <c r="AA49" s="126"/>
      <c r="AB49" s="119">
        <f>SUM(Y49:AA49)</f>
        <v>0</v>
      </c>
      <c r="AC49" s="185"/>
      <c r="AD49" s="185"/>
      <c r="AE49" s="185"/>
      <c r="AF49" s="185"/>
      <c r="AG49" s="126"/>
      <c r="AH49" s="126"/>
      <c r="AI49" s="126"/>
      <c r="AJ49" s="119">
        <f>SUM(AG49:AI49)</f>
        <v>0</v>
      </c>
      <c r="AK49" s="126"/>
      <c r="AL49" s="126"/>
      <c r="AM49" s="126"/>
      <c r="AN49" s="126"/>
      <c r="AO49" s="126"/>
      <c r="AP49" s="119">
        <f>SUM(AK49:AO49)</f>
        <v>0</v>
      </c>
      <c r="AQ49" s="105">
        <f>SUM(I49+X49+P49+AB49+AJ49+AP49)</f>
        <v>0</v>
      </c>
      <c r="AR49" s="105">
        <f t="shared" si="54"/>
        <v>13</v>
      </c>
      <c r="BP49" s="178"/>
      <c r="BQ49" s="178"/>
      <c r="BR49" s="178"/>
      <c r="BS49" s="178"/>
      <c r="BT49" s="178"/>
      <c r="BU49" s="178"/>
      <c r="BV49" s="177"/>
      <c r="BW49" s="177"/>
      <c r="BX49" s="177"/>
      <c r="BY49" s="177"/>
      <c r="BZ49" s="178"/>
      <c r="CA49" s="178"/>
      <c r="CB49" s="179"/>
      <c r="CC49" s="178"/>
      <c r="CD49" s="180"/>
      <c r="CE49" s="181"/>
    </row>
    <row r="50" spans="1:83" ht="20.25" customHeight="1" x14ac:dyDescent="0.25"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</row>
    <row r="51" spans="1:83" ht="26.25" customHeight="1" thickBot="1" x14ac:dyDescent="0.3">
      <c r="A51" s="250" t="s">
        <v>108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</row>
    <row r="52" spans="1:83" ht="48.75" customHeight="1" thickBot="1" x14ac:dyDescent="0.3">
      <c r="A52" s="98" t="s">
        <v>8</v>
      </c>
      <c r="B52" s="98" t="s">
        <v>6</v>
      </c>
      <c r="C52" s="99" t="s">
        <v>1</v>
      </c>
      <c r="D52" s="100" t="s">
        <v>7</v>
      </c>
      <c r="E52" s="100" t="s">
        <v>0</v>
      </c>
      <c r="F52" s="242"/>
      <c r="G52" s="243"/>
      <c r="H52" s="243"/>
      <c r="I52" s="244"/>
      <c r="J52" s="245" t="s">
        <v>135</v>
      </c>
      <c r="K52" s="246"/>
      <c r="L52" s="247"/>
      <c r="M52" s="242"/>
      <c r="N52" s="243"/>
      <c r="O52" s="243"/>
      <c r="P52" s="244"/>
      <c r="Q52" s="242" t="s">
        <v>132</v>
      </c>
      <c r="R52" s="243"/>
      <c r="S52" s="243"/>
      <c r="T52" s="244"/>
      <c r="U52" s="242"/>
      <c r="V52" s="243"/>
      <c r="W52" s="243"/>
      <c r="X52" s="244"/>
      <c r="Y52" s="242"/>
      <c r="Z52" s="243"/>
      <c r="AA52" s="243"/>
      <c r="AB52" s="244"/>
      <c r="AC52" s="242" t="s">
        <v>131</v>
      </c>
      <c r="AD52" s="243"/>
      <c r="AE52" s="243"/>
      <c r="AF52" s="244"/>
      <c r="AG52" s="242"/>
      <c r="AH52" s="243"/>
      <c r="AI52" s="243"/>
      <c r="AJ52" s="244"/>
      <c r="AK52" s="252"/>
      <c r="AL52" s="253"/>
      <c r="AM52" s="253"/>
      <c r="AN52" s="253"/>
      <c r="AO52" s="253"/>
      <c r="AP52" s="254"/>
      <c r="AQ52" s="102" t="s">
        <v>2</v>
      </c>
      <c r="AR52" s="103" t="s">
        <v>8</v>
      </c>
      <c r="BP52" s="174"/>
      <c r="BQ52" s="182"/>
      <c r="BR52" s="182"/>
      <c r="BS52" s="182"/>
      <c r="BT52" s="182"/>
      <c r="BU52" s="182"/>
      <c r="BV52" s="174"/>
      <c r="BW52" s="175"/>
      <c r="BX52" s="175"/>
      <c r="BY52" s="175"/>
      <c r="BZ52" s="174"/>
      <c r="CA52" s="174"/>
      <c r="CB52" s="174"/>
      <c r="CC52" s="174"/>
      <c r="CD52" s="177"/>
      <c r="CE52" s="177"/>
    </row>
    <row r="53" spans="1:83" ht="20.100000000000001" customHeight="1" x14ac:dyDescent="0.25">
      <c r="A53" s="8">
        <f t="shared" ref="A53" si="72">SUM(AR53)</f>
        <v>1</v>
      </c>
      <c r="B53" s="6">
        <f t="shared" ref="B53" si="73">SUM(AQ53)</f>
        <v>45</v>
      </c>
      <c r="C53" s="7" t="s">
        <v>118</v>
      </c>
      <c r="D53" s="51">
        <v>41</v>
      </c>
      <c r="E53" s="50" t="s">
        <v>119</v>
      </c>
      <c r="F53" s="11"/>
      <c r="G53" s="11"/>
      <c r="H53" s="11"/>
      <c r="I53" s="12"/>
      <c r="J53" s="126">
        <v>20</v>
      </c>
      <c r="K53" s="126">
        <v>25</v>
      </c>
      <c r="L53" s="119">
        <f>SUM(J53:K53)</f>
        <v>45</v>
      </c>
      <c r="M53" s="223"/>
      <c r="N53" s="223"/>
      <c r="O53" s="223"/>
      <c r="P53" s="223"/>
      <c r="Q53" s="126"/>
      <c r="R53" s="126"/>
      <c r="S53" s="126"/>
      <c r="T53" s="119">
        <f>SUM(Q53:S53)</f>
        <v>0</v>
      </c>
      <c r="U53" s="12"/>
      <c r="V53" s="12"/>
      <c r="W53" s="12"/>
      <c r="X53" s="12">
        <f>SUM(U53:W53)</f>
        <v>0</v>
      </c>
      <c r="Y53" s="11"/>
      <c r="Z53" s="11"/>
      <c r="AA53" s="11"/>
      <c r="AB53" s="11"/>
      <c r="AC53" s="126"/>
      <c r="AD53" s="126"/>
      <c r="AE53" s="126"/>
      <c r="AF53" s="119">
        <f>SUM(AC53:AE53)</f>
        <v>0</v>
      </c>
      <c r="AG53" s="11"/>
      <c r="AH53" s="12"/>
      <c r="AI53" s="12"/>
      <c r="AJ53" s="12"/>
      <c r="AK53" s="14">
        <v>17</v>
      </c>
      <c r="AL53" s="14">
        <v>16</v>
      </c>
      <c r="AM53" s="14"/>
      <c r="AN53" s="14"/>
      <c r="AO53" s="14">
        <v>15</v>
      </c>
      <c r="AP53" s="14">
        <f>SUM(AK53:AO53)</f>
        <v>48</v>
      </c>
      <c r="AQ53" s="121">
        <f>SUM(L53+T53+AF53)</f>
        <v>45</v>
      </c>
      <c r="AR53" s="121">
        <v>1</v>
      </c>
      <c r="BP53" s="179"/>
      <c r="BQ53" s="178"/>
      <c r="BR53" s="178"/>
      <c r="BS53" s="178"/>
      <c r="BT53" s="179"/>
      <c r="BU53" s="178"/>
      <c r="BV53" s="178"/>
      <c r="BW53" s="178"/>
      <c r="BX53" s="178"/>
      <c r="BY53" s="178"/>
      <c r="BZ53" s="179"/>
      <c r="CA53" s="179"/>
      <c r="CB53" s="179"/>
      <c r="CC53" s="178"/>
      <c r="CD53" s="183"/>
      <c r="CE53" s="183"/>
    </row>
    <row r="54" spans="1:83" ht="20.100000000000001" customHeight="1" x14ac:dyDescent="0.25">
      <c r="A54" s="8">
        <f t="shared" ref="A54" si="74">SUM(AR54)</f>
        <v>2</v>
      </c>
      <c r="B54" s="6">
        <f t="shared" ref="B54" si="75">SUM(AQ54)</f>
        <v>45</v>
      </c>
      <c r="C54" s="7" t="s">
        <v>5</v>
      </c>
      <c r="D54" s="51">
        <v>4</v>
      </c>
      <c r="E54" s="50" t="s">
        <v>20</v>
      </c>
      <c r="F54" s="13"/>
      <c r="G54" s="13"/>
      <c r="H54" s="13"/>
      <c r="I54" s="13">
        <f>SUM(F54:G54)</f>
        <v>0</v>
      </c>
      <c r="J54" s="126">
        <v>25</v>
      </c>
      <c r="K54" s="126">
        <v>20</v>
      </c>
      <c r="L54" s="119">
        <f>SUM(J54:K54)</f>
        <v>45</v>
      </c>
      <c r="M54" s="223"/>
      <c r="N54" s="223"/>
      <c r="O54" s="223"/>
      <c r="P54" s="223"/>
      <c r="Q54" s="126"/>
      <c r="R54" s="126"/>
      <c r="S54" s="126"/>
      <c r="T54" s="119">
        <f t="shared" ref="T54:T59" si="76">SUM(Q54:S54)</f>
        <v>0</v>
      </c>
      <c r="U54" s="12"/>
      <c r="V54" s="12"/>
      <c r="W54" s="12"/>
      <c r="X54" s="12">
        <f>SUM(U54:W54)</f>
        <v>0</v>
      </c>
      <c r="Y54" s="11"/>
      <c r="Z54" s="11"/>
      <c r="AA54" s="11"/>
      <c r="AB54" s="11"/>
      <c r="AC54" s="126"/>
      <c r="AD54" s="126"/>
      <c r="AE54" s="126"/>
      <c r="AF54" s="119">
        <f t="shared" ref="AF54:AF59" si="77">SUM(AC54:AE54)</f>
        <v>0</v>
      </c>
      <c r="AG54" s="13"/>
      <c r="AH54" s="14"/>
      <c r="AI54" s="14"/>
      <c r="AJ54" s="14"/>
      <c r="AK54" s="14">
        <v>16</v>
      </c>
      <c r="AL54" s="14">
        <v>17</v>
      </c>
      <c r="AM54" s="14"/>
      <c r="AN54" s="14"/>
      <c r="AO54" s="14">
        <v>18</v>
      </c>
      <c r="AP54" s="14">
        <f>SUM(AK54:AO54)</f>
        <v>51</v>
      </c>
      <c r="AQ54" s="121">
        <f>SUM(L54+T54+AF54)</f>
        <v>45</v>
      </c>
      <c r="AR54" s="121">
        <f>SUM(AR53+1)</f>
        <v>2</v>
      </c>
      <c r="BP54" s="179"/>
      <c r="BQ54" s="178"/>
      <c r="BR54" s="178"/>
      <c r="BS54" s="178"/>
      <c r="BT54" s="179"/>
      <c r="BU54" s="178"/>
      <c r="BV54" s="178"/>
      <c r="BW54" s="178"/>
      <c r="BX54" s="178"/>
      <c r="BY54" s="178"/>
      <c r="BZ54" s="179"/>
      <c r="CA54" s="179"/>
      <c r="CB54" s="179"/>
      <c r="CC54" s="178"/>
      <c r="CD54" s="183"/>
      <c r="CE54" s="183"/>
    </row>
    <row r="55" spans="1:83" ht="20.100000000000001" customHeight="1" x14ac:dyDescent="0.25">
      <c r="A55" s="8">
        <f>SUM(AR55)</f>
        <v>3</v>
      </c>
      <c r="B55" s="6">
        <f>SUM(AQ55)</f>
        <v>36</v>
      </c>
      <c r="C55" s="7" t="s">
        <v>97</v>
      </c>
      <c r="D55" s="51">
        <v>14</v>
      </c>
      <c r="E55" s="53" t="s">
        <v>17</v>
      </c>
      <c r="F55" s="11"/>
      <c r="G55" s="11"/>
      <c r="H55" s="11"/>
      <c r="I55" s="12"/>
      <c r="J55" s="126">
        <v>18</v>
      </c>
      <c r="K55" s="126">
        <v>18</v>
      </c>
      <c r="L55" s="119">
        <f>SUM(J55:K55)</f>
        <v>36</v>
      </c>
      <c r="M55" s="223"/>
      <c r="N55" s="223"/>
      <c r="O55" s="223"/>
      <c r="P55" s="223"/>
      <c r="Q55" s="126"/>
      <c r="R55" s="126"/>
      <c r="S55" s="126"/>
      <c r="T55" s="119">
        <f>SUM(Q55:S55)</f>
        <v>0</v>
      </c>
      <c r="U55" s="12"/>
      <c r="V55" s="12"/>
      <c r="W55" s="12"/>
      <c r="X55" s="12">
        <f>SUM(U55:W55)</f>
        <v>0</v>
      </c>
      <c r="Y55" s="11"/>
      <c r="Z55" s="11"/>
      <c r="AA55" s="11"/>
      <c r="AB55" s="11"/>
      <c r="AC55" s="126"/>
      <c r="AD55" s="126"/>
      <c r="AE55" s="126"/>
      <c r="AF55" s="119">
        <f>SUM(AC55:AE55)</f>
        <v>0</v>
      </c>
      <c r="AG55" s="11"/>
      <c r="AH55" s="12"/>
      <c r="AI55" s="12"/>
      <c r="AJ55" s="12"/>
      <c r="AK55" s="14">
        <v>18</v>
      </c>
      <c r="AL55" s="14">
        <v>18</v>
      </c>
      <c r="AM55" s="14"/>
      <c r="AN55" s="14"/>
      <c r="AO55" s="14">
        <v>16</v>
      </c>
      <c r="AP55" s="14">
        <f>SUM(AK55:AO55)</f>
        <v>52</v>
      </c>
      <c r="AQ55" s="121">
        <f>SUM(L55+T55+AF55)</f>
        <v>36</v>
      </c>
      <c r="AR55" s="121">
        <f t="shared" ref="AR55:AR65" si="78">SUM(AR54+1)</f>
        <v>3</v>
      </c>
      <c r="BP55" s="179"/>
      <c r="BQ55" s="178"/>
      <c r="BR55" s="178"/>
      <c r="BS55" s="178"/>
      <c r="BT55" s="179"/>
      <c r="BU55" s="178"/>
      <c r="BV55" s="178"/>
      <c r="BW55" s="178"/>
      <c r="BX55" s="178"/>
      <c r="BY55" s="178"/>
      <c r="BZ55" s="179"/>
      <c r="CA55" s="179"/>
      <c r="CB55" s="179"/>
      <c r="CC55" s="178"/>
      <c r="CD55" s="183"/>
      <c r="CE55" s="183"/>
    </row>
    <row r="56" spans="1:83" ht="20.100000000000001" customHeight="1" x14ac:dyDescent="0.25">
      <c r="A56" s="8">
        <f>SUM(AR56)</f>
        <v>4</v>
      </c>
      <c r="B56" s="6">
        <f>SUM(AQ56)</f>
        <v>34</v>
      </c>
      <c r="C56" s="7" t="s">
        <v>122</v>
      </c>
      <c r="D56" s="51">
        <v>23</v>
      </c>
      <c r="E56" s="50" t="s">
        <v>137</v>
      </c>
      <c r="F56" s="11"/>
      <c r="G56" s="11"/>
      <c r="H56" s="11"/>
      <c r="I56" s="11"/>
      <c r="J56" s="126">
        <v>17</v>
      </c>
      <c r="K56" s="126">
        <v>17</v>
      </c>
      <c r="L56" s="119">
        <f>SUM(J56:K56)</f>
        <v>34</v>
      </c>
      <c r="M56" s="223"/>
      <c r="N56" s="223"/>
      <c r="O56" s="223"/>
      <c r="P56" s="223"/>
      <c r="Q56" s="126"/>
      <c r="R56" s="126"/>
      <c r="S56" s="126"/>
      <c r="T56" s="119">
        <f>SUM(Q56:S56)</f>
        <v>0</v>
      </c>
      <c r="U56" s="12"/>
      <c r="V56" s="12"/>
      <c r="W56" s="12"/>
      <c r="X56" s="12"/>
      <c r="Y56" s="11"/>
      <c r="Z56" s="11"/>
      <c r="AA56" s="11"/>
      <c r="AB56" s="11"/>
      <c r="AC56" s="126"/>
      <c r="AD56" s="126"/>
      <c r="AE56" s="126"/>
      <c r="AF56" s="119">
        <f>SUM(AC56:AE56)</f>
        <v>0</v>
      </c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21">
        <f>SUM(L56+T56+AF56)</f>
        <v>34</v>
      </c>
      <c r="AR56" s="121">
        <f t="shared" si="78"/>
        <v>4</v>
      </c>
      <c r="BP56" s="178"/>
      <c r="BQ56" s="178"/>
      <c r="BR56" s="178"/>
      <c r="BS56" s="178"/>
      <c r="BT56" s="178"/>
      <c r="BU56" s="178"/>
      <c r="BV56" s="177"/>
      <c r="BW56" s="177"/>
      <c r="BX56" s="177"/>
      <c r="BY56" s="177"/>
      <c r="BZ56" s="178"/>
      <c r="CA56" s="178"/>
      <c r="CB56" s="178"/>
      <c r="CC56" s="178"/>
      <c r="CD56" s="180"/>
      <c r="CE56" s="181"/>
    </row>
    <row r="57" spans="1:83" ht="20.100000000000001" customHeight="1" x14ac:dyDescent="0.25">
      <c r="A57" s="8">
        <f>SUM(AR57)</f>
        <v>5</v>
      </c>
      <c r="B57" s="6">
        <f>SUM(AQ57)</f>
        <v>32</v>
      </c>
      <c r="C57" s="7" t="s">
        <v>24</v>
      </c>
      <c r="D57" s="51">
        <v>57</v>
      </c>
      <c r="E57" s="50" t="s">
        <v>47</v>
      </c>
      <c r="F57" s="11"/>
      <c r="G57" s="11"/>
      <c r="H57" s="11"/>
      <c r="I57" s="11"/>
      <c r="J57" s="126">
        <v>16</v>
      </c>
      <c r="K57" s="126">
        <v>16</v>
      </c>
      <c r="L57" s="119">
        <f>SUM(J57:K57)</f>
        <v>32</v>
      </c>
      <c r="M57" s="223"/>
      <c r="N57" s="223"/>
      <c r="O57" s="223"/>
      <c r="P57" s="223"/>
      <c r="Q57" s="126"/>
      <c r="R57" s="126"/>
      <c r="S57" s="126"/>
      <c r="T57" s="119">
        <f>SUM(Q57:S57)</f>
        <v>0</v>
      </c>
      <c r="U57" s="12"/>
      <c r="V57" s="12"/>
      <c r="W57" s="12"/>
      <c r="X57" s="12">
        <f>SUM(U57:W57)</f>
        <v>0</v>
      </c>
      <c r="Y57" s="11"/>
      <c r="Z57" s="11"/>
      <c r="AA57" s="11"/>
      <c r="AB57" s="11"/>
      <c r="AC57" s="126"/>
      <c r="AD57" s="126"/>
      <c r="AE57" s="126"/>
      <c r="AF57" s="119">
        <f>SUM(AC57:AE57)</f>
        <v>0</v>
      </c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21">
        <f>SUM(L57+T57+AF57)</f>
        <v>32</v>
      </c>
      <c r="AR57" s="121">
        <f t="shared" si="78"/>
        <v>5</v>
      </c>
      <c r="BP57" s="178"/>
      <c r="BQ57" s="178"/>
      <c r="BR57" s="178"/>
      <c r="BS57" s="178"/>
      <c r="BT57" s="178"/>
      <c r="BU57" s="178"/>
      <c r="BV57" s="177"/>
      <c r="BW57" s="177"/>
      <c r="BX57" s="177"/>
      <c r="BY57" s="177"/>
      <c r="BZ57" s="178"/>
      <c r="CA57" s="178"/>
      <c r="CB57" s="178"/>
      <c r="CC57" s="178"/>
      <c r="CD57" s="180"/>
      <c r="CE57" s="181"/>
    </row>
    <row r="58" spans="1:83" ht="19.5" customHeight="1" x14ac:dyDescent="0.25">
      <c r="A58" s="8">
        <f t="shared" ref="A58" si="79">SUM(AR58)</f>
        <v>6</v>
      </c>
      <c r="B58" s="6">
        <f t="shared" ref="B58" si="80">SUM(AQ58)</f>
        <v>15</v>
      </c>
      <c r="C58" s="7" t="s">
        <v>37</v>
      </c>
      <c r="D58" s="51">
        <v>91</v>
      </c>
      <c r="E58" s="50" t="s">
        <v>35</v>
      </c>
      <c r="F58" s="11"/>
      <c r="G58" s="11"/>
      <c r="H58" s="11"/>
      <c r="I58" s="12"/>
      <c r="J58" s="126">
        <v>15</v>
      </c>
      <c r="K58" s="126">
        <v>0</v>
      </c>
      <c r="L58" s="119">
        <f>SUM(J58:K58)</f>
        <v>15</v>
      </c>
      <c r="M58" s="223"/>
      <c r="N58" s="223"/>
      <c r="O58" s="223"/>
      <c r="P58" s="223"/>
      <c r="Q58" s="126"/>
      <c r="R58" s="126"/>
      <c r="S58" s="126"/>
      <c r="T58" s="119">
        <f t="shared" si="76"/>
        <v>0</v>
      </c>
      <c r="U58" s="12"/>
      <c r="V58" s="12"/>
      <c r="W58" s="12"/>
      <c r="X58" s="12">
        <f>SUM(U58:W58)</f>
        <v>0</v>
      </c>
      <c r="Y58" s="11"/>
      <c r="Z58" s="11"/>
      <c r="AA58" s="11"/>
      <c r="AB58" s="11"/>
      <c r="AC58" s="126"/>
      <c r="AD58" s="126"/>
      <c r="AE58" s="126"/>
      <c r="AF58" s="119">
        <f t="shared" si="77"/>
        <v>0</v>
      </c>
      <c r="AG58" s="11"/>
      <c r="AH58" s="12"/>
      <c r="AI58" s="12"/>
      <c r="AJ58" s="12"/>
      <c r="AK58" s="14">
        <v>20</v>
      </c>
      <c r="AL58" s="14">
        <v>25</v>
      </c>
      <c r="AM58" s="14"/>
      <c r="AN58" s="14"/>
      <c r="AO58" s="14">
        <v>25</v>
      </c>
      <c r="AP58" s="14">
        <f>SUM(AK58:AO58)</f>
        <v>70</v>
      </c>
      <c r="AQ58" s="121">
        <f t="shared" ref="AQ58:AQ65" si="81">SUM(L58+T58+AF58)</f>
        <v>15</v>
      </c>
      <c r="AR58" s="121">
        <f t="shared" si="78"/>
        <v>6</v>
      </c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</row>
    <row r="59" spans="1:83" ht="18.75" customHeight="1" x14ac:dyDescent="0.25">
      <c r="A59" s="8">
        <f t="shared" ref="A59" si="82">SUM(AR59)</f>
        <v>7</v>
      </c>
      <c r="B59" s="6">
        <f>SUM(AQ59)</f>
        <v>0</v>
      </c>
      <c r="C59" s="7" t="s">
        <v>41</v>
      </c>
      <c r="D59" s="51">
        <v>77</v>
      </c>
      <c r="E59" s="50" t="s">
        <v>42</v>
      </c>
      <c r="F59" s="11"/>
      <c r="G59" s="11"/>
      <c r="H59" s="11"/>
      <c r="I59" s="11"/>
      <c r="J59" s="126">
        <v>0</v>
      </c>
      <c r="K59" s="126">
        <v>0</v>
      </c>
      <c r="L59" s="119">
        <f>SUM(J59:K59)</f>
        <v>0</v>
      </c>
      <c r="M59" s="223"/>
      <c r="N59" s="223"/>
      <c r="O59" s="223"/>
      <c r="P59" s="223"/>
      <c r="Q59" s="126"/>
      <c r="R59" s="126"/>
      <c r="S59" s="126"/>
      <c r="T59" s="119">
        <f t="shared" si="76"/>
        <v>0</v>
      </c>
      <c r="U59" s="12"/>
      <c r="V59" s="12"/>
      <c r="W59" s="12"/>
      <c r="X59" s="12">
        <f>SUM(U59:W59)</f>
        <v>0</v>
      </c>
      <c r="Y59" s="11"/>
      <c r="Z59" s="11"/>
      <c r="AA59" s="11"/>
      <c r="AB59" s="11"/>
      <c r="AC59" s="126"/>
      <c r="AD59" s="126"/>
      <c r="AE59" s="126"/>
      <c r="AF59" s="119">
        <f t="shared" si="77"/>
        <v>0</v>
      </c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1">
        <f t="shared" si="81"/>
        <v>0</v>
      </c>
      <c r="AR59" s="121">
        <f t="shared" si="78"/>
        <v>7</v>
      </c>
      <c r="BP59" s="178"/>
      <c r="BQ59" s="178"/>
      <c r="BR59" s="178"/>
      <c r="BS59" s="178"/>
      <c r="BT59" s="178"/>
      <c r="BU59" s="178"/>
      <c r="BV59" s="177"/>
      <c r="BW59" s="177"/>
      <c r="BX59" s="177"/>
      <c r="BY59" s="177"/>
      <c r="BZ59" s="178"/>
      <c r="CA59" s="178"/>
      <c r="CB59" s="179"/>
      <c r="CC59" s="178"/>
      <c r="CD59" s="180"/>
      <c r="CE59" s="181"/>
    </row>
    <row r="60" spans="1:83" ht="19.5" customHeight="1" x14ac:dyDescent="0.25">
      <c r="A60" s="8">
        <f t="shared" ref="A60" si="83">SUM(AR60)</f>
        <v>8</v>
      </c>
      <c r="B60" s="6">
        <f t="shared" ref="B60" si="84">SUM(AQ60)</f>
        <v>0</v>
      </c>
      <c r="C60" s="7" t="s">
        <v>22</v>
      </c>
      <c r="D60" s="51">
        <v>26</v>
      </c>
      <c r="E60" s="50" t="s">
        <v>47</v>
      </c>
      <c r="F60" s="11"/>
      <c r="G60" s="11"/>
      <c r="H60" s="11"/>
      <c r="I60" s="12"/>
      <c r="J60" s="126">
        <v>0</v>
      </c>
      <c r="K60" s="126">
        <v>0</v>
      </c>
      <c r="L60" s="119">
        <f>SUM(J60:K60)</f>
        <v>0</v>
      </c>
      <c r="M60" s="223"/>
      <c r="N60" s="223"/>
      <c r="O60" s="223"/>
      <c r="P60" s="223"/>
      <c r="Q60" s="126"/>
      <c r="R60" s="126"/>
      <c r="S60" s="126"/>
      <c r="T60" s="119">
        <f t="shared" ref="T60:T65" si="85">SUM(Q60:S60)</f>
        <v>0</v>
      </c>
      <c r="U60" s="12"/>
      <c r="V60" s="12"/>
      <c r="W60" s="12"/>
      <c r="X60" s="12">
        <f t="shared" ref="X60:X64" si="86">SUM(U60:W60)</f>
        <v>0</v>
      </c>
      <c r="Y60" s="11"/>
      <c r="Z60" s="11"/>
      <c r="AA60" s="11"/>
      <c r="AB60" s="11"/>
      <c r="AC60" s="126"/>
      <c r="AD60" s="126"/>
      <c r="AE60" s="126"/>
      <c r="AF60" s="119">
        <f t="shared" ref="AF60" si="87">SUM(AC60:AE60)</f>
        <v>0</v>
      </c>
      <c r="AG60" s="11"/>
      <c r="AH60" s="12"/>
      <c r="AI60" s="12"/>
      <c r="AJ60" s="12"/>
      <c r="AK60" s="14">
        <v>0</v>
      </c>
      <c r="AL60" s="14">
        <v>0</v>
      </c>
      <c r="AM60" s="14"/>
      <c r="AN60" s="14"/>
      <c r="AO60" s="14">
        <v>17</v>
      </c>
      <c r="AP60" s="14">
        <f t="shared" ref="AP60:AP61" si="88">SUM(AK60:AO60)</f>
        <v>17</v>
      </c>
      <c r="AQ60" s="121">
        <f t="shared" si="81"/>
        <v>0</v>
      </c>
      <c r="AR60" s="121">
        <f t="shared" si="78"/>
        <v>8</v>
      </c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</row>
    <row r="61" spans="1:83" ht="20.100000000000001" customHeight="1" x14ac:dyDescent="0.25">
      <c r="A61" s="8">
        <f>SUM(AR61)</f>
        <v>9</v>
      </c>
      <c r="B61" s="6">
        <f>SUM(AQ61)</f>
        <v>0</v>
      </c>
      <c r="C61" s="7" t="s">
        <v>12</v>
      </c>
      <c r="D61" s="51">
        <v>33</v>
      </c>
      <c r="E61" s="53" t="s">
        <v>32</v>
      </c>
      <c r="F61" s="11"/>
      <c r="G61" s="11"/>
      <c r="H61" s="11"/>
      <c r="I61" s="12"/>
      <c r="J61" s="126">
        <v>0</v>
      </c>
      <c r="K61" s="126">
        <v>0</v>
      </c>
      <c r="L61" s="119">
        <f>SUM(J61:K61)</f>
        <v>0</v>
      </c>
      <c r="M61" s="223"/>
      <c r="N61" s="223"/>
      <c r="O61" s="223"/>
      <c r="P61" s="223"/>
      <c r="Q61" s="126"/>
      <c r="R61" s="126"/>
      <c r="S61" s="126"/>
      <c r="T61" s="119">
        <f t="shared" si="85"/>
        <v>0</v>
      </c>
      <c r="U61" s="12"/>
      <c r="V61" s="12"/>
      <c r="W61" s="12"/>
      <c r="X61" s="12">
        <f t="shared" si="86"/>
        <v>0</v>
      </c>
      <c r="Y61" s="11"/>
      <c r="Z61" s="11"/>
      <c r="AA61" s="11"/>
      <c r="AB61" s="11"/>
      <c r="AC61" s="126"/>
      <c r="AD61" s="126"/>
      <c r="AE61" s="126"/>
      <c r="AF61" s="119">
        <f t="shared" ref="AF61:AF65" si="89">SUM(AC61:AE61)</f>
        <v>0</v>
      </c>
      <c r="AG61" s="11"/>
      <c r="AH61" s="12"/>
      <c r="AI61" s="12"/>
      <c r="AJ61" s="12"/>
      <c r="AK61" s="14"/>
      <c r="AL61" s="14"/>
      <c r="AM61" s="14"/>
      <c r="AN61" s="14"/>
      <c r="AO61" s="14"/>
      <c r="AP61" s="14">
        <f t="shared" si="88"/>
        <v>0</v>
      </c>
      <c r="AQ61" s="121">
        <f t="shared" si="81"/>
        <v>0</v>
      </c>
      <c r="AR61" s="121">
        <f t="shared" si="78"/>
        <v>9</v>
      </c>
      <c r="BP61" s="179"/>
      <c r="BQ61" s="178"/>
      <c r="BR61" s="178"/>
      <c r="BS61" s="178"/>
      <c r="BT61" s="179"/>
      <c r="BU61" s="178"/>
      <c r="BV61" s="178"/>
      <c r="BW61" s="178"/>
      <c r="BX61" s="178"/>
      <c r="BY61" s="178"/>
      <c r="BZ61" s="179"/>
      <c r="CA61" s="179"/>
      <c r="CB61" s="179"/>
      <c r="CC61" s="178"/>
      <c r="CD61" s="183"/>
      <c r="CE61" s="183"/>
    </row>
    <row r="62" spans="1:83" ht="20.100000000000001" customHeight="1" x14ac:dyDescent="0.25">
      <c r="A62" s="8">
        <f>SUM(AR62)</f>
        <v>10</v>
      </c>
      <c r="B62" s="6">
        <f>SUM(AQ62)</f>
        <v>0</v>
      </c>
      <c r="C62" s="7" t="s">
        <v>50</v>
      </c>
      <c r="D62" s="51">
        <v>9</v>
      </c>
      <c r="E62" s="53" t="s">
        <v>51</v>
      </c>
      <c r="F62" s="13"/>
      <c r="G62" s="13"/>
      <c r="H62" s="13"/>
      <c r="I62" s="14"/>
      <c r="J62" s="126">
        <v>0</v>
      </c>
      <c r="K62" s="126">
        <v>0</v>
      </c>
      <c r="L62" s="119">
        <f>SUM(J62:K62)</f>
        <v>0</v>
      </c>
      <c r="M62" s="223"/>
      <c r="N62" s="223"/>
      <c r="O62" s="223"/>
      <c r="P62" s="223"/>
      <c r="Q62" s="126"/>
      <c r="R62" s="126"/>
      <c r="S62" s="126"/>
      <c r="T62" s="119">
        <f t="shared" si="85"/>
        <v>0</v>
      </c>
      <c r="U62" s="12"/>
      <c r="V62" s="12"/>
      <c r="W62" s="12"/>
      <c r="X62" s="12">
        <f t="shared" si="86"/>
        <v>0</v>
      </c>
      <c r="Y62" s="11"/>
      <c r="Z62" s="11"/>
      <c r="AA62" s="11"/>
      <c r="AB62" s="11"/>
      <c r="AC62" s="126"/>
      <c r="AD62" s="126"/>
      <c r="AE62" s="126"/>
      <c r="AF62" s="119">
        <f t="shared" si="89"/>
        <v>0</v>
      </c>
      <c r="AG62" s="13"/>
      <c r="AH62" s="14"/>
      <c r="AI62" s="14"/>
      <c r="AJ62" s="14"/>
      <c r="AK62" s="14">
        <v>25</v>
      </c>
      <c r="AL62" s="14">
        <v>20</v>
      </c>
      <c r="AM62" s="14"/>
      <c r="AN62" s="14"/>
      <c r="AO62" s="14">
        <v>20</v>
      </c>
      <c r="AP62" s="14">
        <f t="shared" ref="AP62:AP63" si="90">SUM(AK62:AO62)</f>
        <v>65</v>
      </c>
      <c r="AQ62" s="121">
        <f t="shared" si="81"/>
        <v>0</v>
      </c>
      <c r="AR62" s="121">
        <f t="shared" si="78"/>
        <v>10</v>
      </c>
      <c r="BP62" s="179"/>
      <c r="BQ62" s="178"/>
      <c r="BR62" s="178"/>
      <c r="BS62" s="178"/>
      <c r="BT62" s="179"/>
      <c r="BU62" s="178"/>
      <c r="BV62" s="178"/>
      <c r="BW62" s="178"/>
      <c r="BX62" s="178"/>
      <c r="BY62" s="178"/>
      <c r="BZ62" s="179"/>
      <c r="CA62" s="179"/>
      <c r="CB62" s="179"/>
      <c r="CC62" s="178"/>
      <c r="CD62" s="183"/>
      <c r="CE62" s="183"/>
    </row>
    <row r="63" spans="1:83" ht="19.5" customHeight="1" x14ac:dyDescent="0.25">
      <c r="A63" s="8">
        <f t="shared" ref="A63" si="91">SUM(AR63)</f>
        <v>11</v>
      </c>
      <c r="B63" s="6">
        <f t="shared" ref="B63:B65" si="92">SUM(AQ63)</f>
        <v>0</v>
      </c>
      <c r="C63" s="7" t="s">
        <v>43</v>
      </c>
      <c r="D63" s="51">
        <v>15</v>
      </c>
      <c r="E63" s="50" t="s">
        <v>140</v>
      </c>
      <c r="F63" s="11"/>
      <c r="G63" s="11"/>
      <c r="H63" s="11"/>
      <c r="I63" s="12"/>
      <c r="J63" s="126">
        <v>0</v>
      </c>
      <c r="K63" s="126">
        <v>0</v>
      </c>
      <c r="L63" s="119">
        <f>SUM(J63:K63)</f>
        <v>0</v>
      </c>
      <c r="M63" s="223"/>
      <c r="N63" s="223"/>
      <c r="O63" s="223"/>
      <c r="P63" s="223"/>
      <c r="Q63" s="126"/>
      <c r="R63" s="126"/>
      <c r="S63" s="126"/>
      <c r="T63" s="119">
        <f t="shared" si="85"/>
        <v>0</v>
      </c>
      <c r="U63" s="12"/>
      <c r="V63" s="12"/>
      <c r="W63" s="12"/>
      <c r="X63" s="12">
        <f t="shared" si="86"/>
        <v>0</v>
      </c>
      <c r="Y63" s="11"/>
      <c r="Z63" s="11"/>
      <c r="AA63" s="11"/>
      <c r="AB63" s="11"/>
      <c r="AC63" s="126"/>
      <c r="AD63" s="126"/>
      <c r="AE63" s="126"/>
      <c r="AF63" s="119">
        <f t="shared" si="89"/>
        <v>0</v>
      </c>
      <c r="AG63" s="11"/>
      <c r="AH63" s="12"/>
      <c r="AI63" s="12"/>
      <c r="AJ63" s="12"/>
      <c r="AK63" s="14"/>
      <c r="AL63" s="14"/>
      <c r="AM63" s="14"/>
      <c r="AN63" s="14"/>
      <c r="AO63" s="14"/>
      <c r="AP63" s="14">
        <f t="shared" si="90"/>
        <v>0</v>
      </c>
      <c r="AQ63" s="121">
        <f t="shared" si="81"/>
        <v>0</v>
      </c>
      <c r="AR63" s="121">
        <f t="shared" si="78"/>
        <v>11</v>
      </c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</row>
    <row r="64" spans="1:83" ht="20.100000000000001" customHeight="1" x14ac:dyDescent="0.25">
      <c r="A64" s="8">
        <f t="shared" ref="A64" si="93">SUM(AR64)</f>
        <v>12</v>
      </c>
      <c r="B64" s="6">
        <f t="shared" si="92"/>
        <v>0</v>
      </c>
      <c r="C64" s="7" t="s">
        <v>96</v>
      </c>
      <c r="D64" s="51">
        <v>47</v>
      </c>
      <c r="E64" s="50" t="s">
        <v>14</v>
      </c>
      <c r="F64" s="11"/>
      <c r="G64" s="11"/>
      <c r="H64" s="11"/>
      <c r="I64" s="11"/>
      <c r="J64" s="126">
        <v>0</v>
      </c>
      <c r="K64" s="126">
        <v>0</v>
      </c>
      <c r="L64" s="119">
        <f>SUM(J64:K64)</f>
        <v>0</v>
      </c>
      <c r="M64" s="223"/>
      <c r="N64" s="223"/>
      <c r="O64" s="223"/>
      <c r="P64" s="223"/>
      <c r="Q64" s="126"/>
      <c r="R64" s="126"/>
      <c r="S64" s="126"/>
      <c r="T64" s="119">
        <f t="shared" si="85"/>
        <v>0</v>
      </c>
      <c r="U64" s="12"/>
      <c r="V64" s="12"/>
      <c r="W64" s="12"/>
      <c r="X64" s="12">
        <f t="shared" si="86"/>
        <v>0</v>
      </c>
      <c r="Y64" s="11"/>
      <c r="Z64" s="11"/>
      <c r="AA64" s="11"/>
      <c r="AB64" s="11"/>
      <c r="AC64" s="126"/>
      <c r="AD64" s="126"/>
      <c r="AE64" s="126"/>
      <c r="AF64" s="119">
        <f t="shared" si="89"/>
        <v>0</v>
      </c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21">
        <f t="shared" si="81"/>
        <v>0</v>
      </c>
      <c r="AR64" s="121">
        <f t="shared" si="78"/>
        <v>12</v>
      </c>
      <c r="BP64" s="178"/>
      <c r="BQ64" s="178"/>
      <c r="BR64" s="178"/>
      <c r="BS64" s="178"/>
      <c r="BT64" s="178"/>
      <c r="BU64" s="178"/>
      <c r="BV64" s="177"/>
      <c r="BW64" s="177"/>
      <c r="BX64" s="177"/>
      <c r="BY64" s="177"/>
      <c r="BZ64" s="178"/>
      <c r="CA64" s="178"/>
      <c r="CB64" s="178"/>
      <c r="CC64" s="178"/>
      <c r="CD64" s="180"/>
      <c r="CE64" s="181"/>
    </row>
    <row r="65" spans="1:83" ht="20.100000000000001" customHeight="1" x14ac:dyDescent="0.25">
      <c r="A65" s="8">
        <f>SUM(AR65)</f>
        <v>13</v>
      </c>
      <c r="B65" s="6">
        <f t="shared" si="92"/>
        <v>0</v>
      </c>
      <c r="C65" s="7" t="s">
        <v>134</v>
      </c>
      <c r="D65" s="51">
        <v>32</v>
      </c>
      <c r="E65" s="50" t="s">
        <v>133</v>
      </c>
      <c r="F65" s="11"/>
      <c r="G65" s="11"/>
      <c r="H65" s="11"/>
      <c r="I65" s="11"/>
      <c r="J65" s="126">
        <v>0</v>
      </c>
      <c r="K65" s="126">
        <v>0</v>
      </c>
      <c r="L65" s="119">
        <f>SUM(J65:K65)</f>
        <v>0</v>
      </c>
      <c r="M65" s="223"/>
      <c r="N65" s="223"/>
      <c r="O65" s="223"/>
      <c r="P65" s="223"/>
      <c r="Q65" s="126"/>
      <c r="R65" s="126"/>
      <c r="S65" s="126"/>
      <c r="T65" s="119">
        <f t="shared" si="85"/>
        <v>0</v>
      </c>
      <c r="U65" s="12"/>
      <c r="V65" s="12"/>
      <c r="W65" s="12"/>
      <c r="X65" s="12"/>
      <c r="Y65" s="11"/>
      <c r="Z65" s="11"/>
      <c r="AA65" s="11"/>
      <c r="AB65" s="11"/>
      <c r="AC65" s="126"/>
      <c r="AD65" s="126"/>
      <c r="AE65" s="126"/>
      <c r="AF65" s="119">
        <f t="shared" si="89"/>
        <v>0</v>
      </c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21">
        <f t="shared" si="81"/>
        <v>0</v>
      </c>
      <c r="AR65" s="121">
        <f t="shared" si="78"/>
        <v>13</v>
      </c>
      <c r="BP65" s="178"/>
      <c r="BQ65" s="178"/>
      <c r="BR65" s="178"/>
      <c r="BS65" s="178"/>
      <c r="BT65" s="178"/>
      <c r="BU65" s="178"/>
      <c r="BV65" s="177"/>
      <c r="BW65" s="177"/>
      <c r="BX65" s="177"/>
      <c r="BY65" s="177"/>
      <c r="BZ65" s="178"/>
      <c r="CA65" s="178"/>
      <c r="CB65" s="178"/>
      <c r="CC65" s="178"/>
      <c r="CD65" s="180"/>
      <c r="CE65" s="181"/>
    </row>
  </sheetData>
  <sortState xmlns:xlrd2="http://schemas.microsoft.com/office/spreadsheetml/2017/richdata2" ref="A13:HG13">
    <sortCondition descending="1" ref="GN13"/>
  </sortState>
  <mergeCells count="41">
    <mergeCell ref="AC52:AF52"/>
    <mergeCell ref="AG52:AJ52"/>
    <mergeCell ref="A35:AR35"/>
    <mergeCell ref="AC20:AF20"/>
    <mergeCell ref="AK20:AP20"/>
    <mergeCell ref="AK52:AP52"/>
    <mergeCell ref="U52:X52"/>
    <mergeCell ref="J52:L52"/>
    <mergeCell ref="M52:P52"/>
    <mergeCell ref="Q36:T36"/>
    <mergeCell ref="Q52:T52"/>
    <mergeCell ref="F52:I52"/>
    <mergeCell ref="M36:P36"/>
    <mergeCell ref="J20:L20"/>
    <mergeCell ref="M20:P20"/>
    <mergeCell ref="Y52:AB52"/>
    <mergeCell ref="A1:AS1"/>
    <mergeCell ref="AC2:AF2"/>
    <mergeCell ref="AK2:AP2"/>
    <mergeCell ref="A51:AR51"/>
    <mergeCell ref="M2:P2"/>
    <mergeCell ref="Y2:AB2"/>
    <mergeCell ref="AG2:AJ2"/>
    <mergeCell ref="AC36:AF36"/>
    <mergeCell ref="AG36:AJ36"/>
    <mergeCell ref="AK36:AP36"/>
    <mergeCell ref="U2:X2"/>
    <mergeCell ref="U20:X20"/>
    <mergeCell ref="U36:X36"/>
    <mergeCell ref="Q2:T2"/>
    <mergeCell ref="Q20:T20"/>
    <mergeCell ref="AG20:AJ20"/>
    <mergeCell ref="A19:AR19"/>
    <mergeCell ref="F2:I2"/>
    <mergeCell ref="Y20:AB20"/>
    <mergeCell ref="Y36:AB36"/>
    <mergeCell ref="AR2:AU2"/>
    <mergeCell ref="J2:L2"/>
    <mergeCell ref="F20:I20"/>
    <mergeCell ref="F36:I36"/>
    <mergeCell ref="J36:L36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65" orientation="landscape" horizontalDpi="300" verticalDpi="300" r:id="rId1"/>
  <ignoredErrors>
    <ignoredError sqref="A64 A58:B58 A60 A54:B54 A46:B46" formula="1"/>
  </ignoredError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82"/>
  <sheetViews>
    <sheetView zoomScale="70" zoomScaleNormal="70" workbookViewId="0">
      <pane ySplit="1" topLeftCell="A2" activePane="bottomLeft" state="frozen"/>
      <selection pane="bottomLeft" activeCell="AK70" sqref="AK70"/>
    </sheetView>
  </sheetViews>
  <sheetFormatPr defaultRowHeight="15" x14ac:dyDescent="0.25"/>
  <cols>
    <col min="1" max="2" width="7.7109375" style="1" customWidth="1"/>
    <col min="3" max="3" width="25.42578125" style="1" customWidth="1"/>
    <col min="4" max="4" width="6.42578125" style="1" customWidth="1"/>
    <col min="5" max="5" width="14.5703125" style="1" customWidth="1"/>
    <col min="6" max="23" width="6.5703125" style="1" customWidth="1"/>
    <col min="24" max="24" width="5.5703125" style="1" customWidth="1"/>
    <col min="25" max="41" width="6.5703125" style="1" customWidth="1"/>
    <col min="42" max="42" width="6.5703125" customWidth="1"/>
    <col min="43" max="43" width="8.42578125" customWidth="1"/>
    <col min="44" max="46" width="6.5703125" customWidth="1"/>
    <col min="48" max="48" width="11.140625" customWidth="1"/>
  </cols>
  <sheetData>
    <row r="1" spans="1:50" ht="25.5" customHeight="1" thickBot="1" x14ac:dyDescent="0.3">
      <c r="A1" s="248" t="s">
        <v>111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153"/>
    </row>
    <row r="2" spans="1:50" s="3" customFormat="1" ht="45" customHeight="1" thickBot="1" x14ac:dyDescent="0.25">
      <c r="A2" s="98"/>
      <c r="B2" s="99"/>
      <c r="C2" s="100"/>
      <c r="D2" s="100"/>
      <c r="E2" s="100"/>
      <c r="F2" s="242" t="s">
        <v>129</v>
      </c>
      <c r="G2" s="243"/>
      <c r="H2" s="243"/>
      <c r="I2" s="244"/>
      <c r="J2" s="245" t="s">
        <v>135</v>
      </c>
      <c r="K2" s="246"/>
      <c r="L2" s="247"/>
      <c r="M2" s="242" t="s">
        <v>126</v>
      </c>
      <c r="N2" s="243"/>
      <c r="O2" s="243"/>
      <c r="P2" s="244"/>
      <c r="Q2" s="242" t="s">
        <v>132</v>
      </c>
      <c r="R2" s="243"/>
      <c r="S2" s="243"/>
      <c r="T2" s="244"/>
      <c r="U2" s="242" t="s">
        <v>124</v>
      </c>
      <c r="V2" s="243"/>
      <c r="W2" s="243"/>
      <c r="X2" s="244"/>
      <c r="Y2" s="242" t="s">
        <v>127</v>
      </c>
      <c r="Z2" s="243"/>
      <c r="AA2" s="243"/>
      <c r="AB2" s="244"/>
      <c r="AC2" s="242" t="s">
        <v>131</v>
      </c>
      <c r="AD2" s="243"/>
      <c r="AE2" s="243"/>
      <c r="AF2" s="244"/>
      <c r="AG2" s="242" t="s">
        <v>125</v>
      </c>
      <c r="AH2" s="243"/>
      <c r="AI2" s="243"/>
      <c r="AJ2" s="244"/>
      <c r="AK2" s="242" t="s">
        <v>128</v>
      </c>
      <c r="AL2" s="243"/>
      <c r="AM2" s="243"/>
      <c r="AN2" s="243"/>
      <c r="AO2" s="243"/>
      <c r="AP2" s="244"/>
      <c r="AR2" s="242" t="s">
        <v>91</v>
      </c>
      <c r="AS2" s="243"/>
      <c r="AT2" s="243"/>
      <c r="AU2" s="244"/>
    </row>
    <row r="3" spans="1:50" s="3" customFormat="1" ht="45.75" customHeight="1" thickBot="1" x14ac:dyDescent="0.25">
      <c r="A3" s="208" t="s">
        <v>8</v>
      </c>
      <c r="B3" s="203" t="s">
        <v>6</v>
      </c>
      <c r="C3" s="204" t="s">
        <v>1</v>
      </c>
      <c r="D3" s="204" t="s">
        <v>7</v>
      </c>
      <c r="E3" s="204" t="s">
        <v>0</v>
      </c>
      <c r="F3" s="205" t="s">
        <v>53</v>
      </c>
      <c r="G3" s="206" t="s">
        <v>54</v>
      </c>
      <c r="H3" s="206" t="s">
        <v>55</v>
      </c>
      <c r="I3" s="207" t="s">
        <v>60</v>
      </c>
      <c r="J3" s="205" t="s">
        <v>61</v>
      </c>
      <c r="K3" s="206" t="s">
        <v>62</v>
      </c>
      <c r="L3" s="207" t="s">
        <v>63</v>
      </c>
      <c r="M3" s="205" t="s">
        <v>64</v>
      </c>
      <c r="N3" s="206" t="s">
        <v>65</v>
      </c>
      <c r="O3" s="206" t="s">
        <v>66</v>
      </c>
      <c r="P3" s="207" t="s">
        <v>67</v>
      </c>
      <c r="Q3" s="205" t="s">
        <v>68</v>
      </c>
      <c r="R3" s="206" t="s">
        <v>69</v>
      </c>
      <c r="S3" s="206" t="s">
        <v>70</v>
      </c>
      <c r="T3" s="207" t="s">
        <v>71</v>
      </c>
      <c r="U3" s="205" t="s">
        <v>72</v>
      </c>
      <c r="V3" s="206" t="s">
        <v>73</v>
      </c>
      <c r="W3" s="206" t="s">
        <v>75</v>
      </c>
      <c r="X3" s="207" t="s">
        <v>76</v>
      </c>
      <c r="Y3" s="205" t="s">
        <v>77</v>
      </c>
      <c r="Z3" s="206" t="s">
        <v>98</v>
      </c>
      <c r="AA3" s="206" t="s">
        <v>94</v>
      </c>
      <c r="AB3" s="207" t="s">
        <v>78</v>
      </c>
      <c r="AC3" s="205" t="s">
        <v>79</v>
      </c>
      <c r="AD3" s="206" t="s">
        <v>80</v>
      </c>
      <c r="AE3" s="206" t="s">
        <v>81</v>
      </c>
      <c r="AF3" s="207" t="s">
        <v>82</v>
      </c>
      <c r="AG3" s="205" t="s">
        <v>83</v>
      </c>
      <c r="AH3" s="206" t="s">
        <v>84</v>
      </c>
      <c r="AI3" s="206" t="s">
        <v>85</v>
      </c>
      <c r="AJ3" s="207" t="s">
        <v>86</v>
      </c>
      <c r="AK3" s="205" t="s">
        <v>87</v>
      </c>
      <c r="AL3" s="206" t="s">
        <v>88</v>
      </c>
      <c r="AM3" s="206" t="s">
        <v>106</v>
      </c>
      <c r="AN3" s="206" t="s">
        <v>105</v>
      </c>
      <c r="AO3" s="206" t="s">
        <v>89</v>
      </c>
      <c r="AP3" s="207" t="s">
        <v>90</v>
      </c>
      <c r="AQ3" s="197" t="s">
        <v>45</v>
      </c>
      <c r="AR3" s="202" t="s">
        <v>56</v>
      </c>
      <c r="AS3" s="202" t="s">
        <v>57</v>
      </c>
      <c r="AT3" s="202" t="s">
        <v>58</v>
      </c>
      <c r="AU3" s="198" t="s">
        <v>59</v>
      </c>
      <c r="AV3" s="199" t="s">
        <v>44</v>
      </c>
    </row>
    <row r="4" spans="1:50" ht="20.100000000000001" customHeight="1" thickBot="1" x14ac:dyDescent="0.3">
      <c r="A4" s="112">
        <f>RANK(Table3[[#This Row],[Pts]],Table3[Pts])</f>
        <v>1</v>
      </c>
      <c r="B4" s="112">
        <f>SUM(AV4)</f>
        <v>50</v>
      </c>
      <c r="C4" s="113" t="s">
        <v>3</v>
      </c>
      <c r="D4" s="114">
        <v>71</v>
      </c>
      <c r="E4" s="115" t="s">
        <v>10</v>
      </c>
      <c r="F4" s="126">
        <v>25</v>
      </c>
      <c r="G4" s="126">
        <v>25</v>
      </c>
      <c r="H4" s="126">
        <v>25</v>
      </c>
      <c r="I4" s="119">
        <f>SUM(F4:H4)</f>
        <v>75</v>
      </c>
      <c r="J4" s="126">
        <v>20</v>
      </c>
      <c r="K4" s="126">
        <v>25</v>
      </c>
      <c r="L4" s="119">
        <f>SUM(J4:K4)</f>
        <v>45</v>
      </c>
      <c r="M4" s="126"/>
      <c r="N4" s="126"/>
      <c r="O4" s="126"/>
      <c r="P4" s="119">
        <f>SUM(M4:O4)</f>
        <v>0</v>
      </c>
      <c r="Q4" s="126"/>
      <c r="R4" s="126"/>
      <c r="S4" s="126"/>
      <c r="T4" s="119">
        <f>SUM(Q4:S4)</f>
        <v>0</v>
      </c>
      <c r="U4" s="126"/>
      <c r="V4" s="126"/>
      <c r="W4" s="126"/>
      <c r="X4" s="119">
        <f>SUM(U4:W4)</f>
        <v>0</v>
      </c>
      <c r="Y4" s="126"/>
      <c r="Z4" s="126"/>
      <c r="AA4" s="126"/>
      <c r="AB4" s="119">
        <f>SUM(Y4:AA4)</f>
        <v>0</v>
      </c>
      <c r="AC4" s="126"/>
      <c r="AD4" s="126"/>
      <c r="AE4" s="126"/>
      <c r="AF4" s="119">
        <f>SUM(AC4:AE4)</f>
        <v>0</v>
      </c>
      <c r="AG4" s="126"/>
      <c r="AH4" s="126"/>
      <c r="AI4" s="126"/>
      <c r="AJ4" s="119">
        <f>SUM(AG4:AI4)</f>
        <v>0</v>
      </c>
      <c r="AK4" s="126"/>
      <c r="AL4" s="126"/>
      <c r="AM4" s="126"/>
      <c r="AN4" s="126"/>
      <c r="AO4" s="126"/>
      <c r="AP4" s="119">
        <f>SUM(AK4:AO4)</f>
        <v>0</v>
      </c>
      <c r="AQ4" s="106">
        <f>SUM(I4+L4+P4+T4+X4+AB4+AF4+AJ4+AP4)</f>
        <v>120</v>
      </c>
      <c r="AR4" s="164">
        <f>SMALL((F4:H4,J4:K4,Y4:Y4,AC4:AE4,AG4:AI4,AK4:AO4,M4:O4,Q4:S4,U4:W4,Y4:AA4),1)</f>
        <v>20</v>
      </c>
      <c r="AS4" s="164">
        <f>SMALL((F4:H4,J4:K4,Y4:Y4,AC4:AE4,AG4:AI4,AK4:AO4,M4:O4,Q4:S4,U4:W4,Y4:AA4),2)</f>
        <v>25</v>
      </c>
      <c r="AT4" s="164">
        <f>SMALL((F4:H4,J4:K4,Y4:Y4,AC4:AE4,AG4:AI4,AK4:AO4,M4:O4,Q4:S4,U4:W4,Y4:AA4),3)</f>
        <v>25</v>
      </c>
      <c r="AU4" s="164">
        <f>SUM(Table3[[#This Row],[W1]:[W3]])</f>
        <v>70</v>
      </c>
      <c r="AV4" s="106">
        <f>SUM(AQ4-AU4)</f>
        <v>50</v>
      </c>
    </row>
    <row r="5" spans="1:50" ht="20.100000000000001" customHeight="1" thickBot="1" x14ac:dyDescent="0.3">
      <c r="A5" s="112">
        <f>RANK(Table3[[#This Row],[Pts]],Table3[Pts])</f>
        <v>2</v>
      </c>
      <c r="B5" s="112">
        <f t="shared" ref="B5" si="0">SUM(AV5)</f>
        <v>45</v>
      </c>
      <c r="C5" s="113" t="s">
        <v>15</v>
      </c>
      <c r="D5" s="114">
        <v>70</v>
      </c>
      <c r="E5" s="115" t="s">
        <v>139</v>
      </c>
      <c r="F5" s="126">
        <v>20</v>
      </c>
      <c r="G5" s="126">
        <v>18</v>
      </c>
      <c r="H5" s="126">
        <v>17</v>
      </c>
      <c r="I5" s="119">
        <f t="shared" ref="I5" si="1">SUM(F5:H5)</f>
        <v>55</v>
      </c>
      <c r="J5" s="126">
        <v>25</v>
      </c>
      <c r="K5" s="126">
        <v>18</v>
      </c>
      <c r="L5" s="119">
        <f>SUM(J5:K5)</f>
        <v>43</v>
      </c>
      <c r="M5" s="126"/>
      <c r="N5" s="126"/>
      <c r="O5" s="126"/>
      <c r="P5" s="119">
        <f t="shared" ref="P5" si="2">SUM(M5:O5)</f>
        <v>0</v>
      </c>
      <c r="Q5" s="126"/>
      <c r="R5" s="126"/>
      <c r="S5" s="126"/>
      <c r="T5" s="119">
        <f t="shared" ref="T5" si="3">SUM(Q5:S5)</f>
        <v>0</v>
      </c>
      <c r="U5" s="126"/>
      <c r="V5" s="126"/>
      <c r="W5" s="126"/>
      <c r="X5" s="119">
        <f t="shared" ref="X5" si="4">SUM(U5:W5)</f>
        <v>0</v>
      </c>
      <c r="Y5" s="126"/>
      <c r="Z5" s="126"/>
      <c r="AA5" s="126"/>
      <c r="AB5" s="119">
        <f t="shared" ref="AB5" si="5">SUM(Y5:AA5)</f>
        <v>0</v>
      </c>
      <c r="AC5" s="126"/>
      <c r="AD5" s="126"/>
      <c r="AE5" s="126"/>
      <c r="AF5" s="119">
        <f t="shared" ref="AF5" si="6">SUM(AC5:AE5)</f>
        <v>0</v>
      </c>
      <c r="AG5" s="126"/>
      <c r="AH5" s="126"/>
      <c r="AI5" s="126"/>
      <c r="AJ5" s="119">
        <f t="shared" ref="AJ5" si="7">SUM(AG5:AI5)</f>
        <v>0</v>
      </c>
      <c r="AK5" s="126"/>
      <c r="AL5" s="126"/>
      <c r="AM5" s="126"/>
      <c r="AN5" s="126"/>
      <c r="AO5" s="126"/>
      <c r="AP5" s="119">
        <f t="shared" ref="AP5" si="8">SUM(AK5:AO5)</f>
        <v>0</v>
      </c>
      <c r="AQ5" s="106">
        <f>SUM(I5+L5+P5+T5+X5+AB5+AF5+AJ5+AP5)</f>
        <v>98</v>
      </c>
      <c r="AR5" s="164">
        <f>SMALL((F5:H5,J5:K5,Y5:Y5,AC5:AE5,AG5:AI5,AK5:AO5,M5:O5,Q5:S5,U5:W5,Y5:AA5),1)</f>
        <v>17</v>
      </c>
      <c r="AS5" s="164">
        <f>SMALL((F5:H5,J5:K5,Y5:Y5,AC5:AE5,AG5:AI5,AK5:AO5,M5:O5,Q5:S5,U5:W5,Y5:AA5),2)</f>
        <v>18</v>
      </c>
      <c r="AT5" s="164">
        <f>SMALL((F5:H5,J5:K5,Y5:Y5,AC5:AE5,AG5:AI5,AK5:AO5,M5:O5,Q5:S5,U5:W5,Y5:AA5),3)</f>
        <v>18</v>
      </c>
      <c r="AU5" s="164">
        <f>SUM(Table3[[#This Row],[W1]:[W3]])</f>
        <v>53</v>
      </c>
      <c r="AV5" s="106">
        <f t="shared" ref="AV5" si="9">SUM(AQ5-AU5)</f>
        <v>45</v>
      </c>
    </row>
    <row r="6" spans="1:50" ht="20.100000000000001" customHeight="1" thickBot="1" x14ac:dyDescent="0.3">
      <c r="A6" s="112">
        <f>RANK(Table3[[#This Row],[Pts]],Table3[Pts])</f>
        <v>3</v>
      </c>
      <c r="B6" s="112">
        <f>SUM(AV6)</f>
        <v>40</v>
      </c>
      <c r="C6" s="113" t="s">
        <v>21</v>
      </c>
      <c r="D6" s="114">
        <v>80</v>
      </c>
      <c r="E6" s="115" t="s">
        <v>26</v>
      </c>
      <c r="F6" s="126">
        <v>18</v>
      </c>
      <c r="G6" s="126">
        <v>17</v>
      </c>
      <c r="H6" s="126">
        <v>20</v>
      </c>
      <c r="I6" s="119">
        <f>SUM(F6:H6)</f>
        <v>55</v>
      </c>
      <c r="J6" s="126">
        <v>18</v>
      </c>
      <c r="K6" s="126">
        <v>20</v>
      </c>
      <c r="L6" s="119">
        <f>SUM(J6:K6)</f>
        <v>38</v>
      </c>
      <c r="M6" s="126"/>
      <c r="N6" s="126"/>
      <c r="O6" s="126"/>
      <c r="P6" s="119">
        <f>SUM(M6:O6)</f>
        <v>0</v>
      </c>
      <c r="Q6" s="126"/>
      <c r="R6" s="126"/>
      <c r="S6" s="126"/>
      <c r="T6" s="119">
        <f>SUM(Q6:S6)</f>
        <v>0</v>
      </c>
      <c r="U6" s="126"/>
      <c r="V6" s="126"/>
      <c r="W6" s="126"/>
      <c r="X6" s="119">
        <f>SUM(U6:W6)</f>
        <v>0</v>
      </c>
      <c r="Y6" s="126"/>
      <c r="Z6" s="126"/>
      <c r="AA6" s="126"/>
      <c r="AB6" s="119">
        <f>SUM(Y6:AA6)</f>
        <v>0</v>
      </c>
      <c r="AC6" s="126"/>
      <c r="AD6" s="126"/>
      <c r="AE6" s="126"/>
      <c r="AF6" s="119">
        <f>SUM(AC6:AE6)</f>
        <v>0</v>
      </c>
      <c r="AG6" s="126"/>
      <c r="AH6" s="126"/>
      <c r="AI6" s="126"/>
      <c r="AJ6" s="119">
        <f>SUM(AG6:AI6)</f>
        <v>0</v>
      </c>
      <c r="AK6" s="126"/>
      <c r="AL6" s="126"/>
      <c r="AM6" s="126"/>
      <c r="AN6" s="126"/>
      <c r="AO6" s="126"/>
      <c r="AP6" s="119">
        <f>SUM(AK6:AO6)</f>
        <v>0</v>
      </c>
      <c r="AQ6" s="106">
        <f>SUM(I6+L6+P6+T6+X6+AB6+AF6+AJ6+AP6)</f>
        <v>93</v>
      </c>
      <c r="AR6" s="164">
        <f>SMALL((F6:H6,J6:K6,Y6:Y6,AC6:AE6,AG6:AI6,AK6:AO6,M6:O6,Q6:S6,U6:W6,Y6:AA6),1)</f>
        <v>17</v>
      </c>
      <c r="AS6" s="164">
        <f>SMALL((F6:H6,J6:K6,Y6:Y6,AC6:AE6,AG6:AI6,AK6:AO6,M6:O6,Q6:S6,U6:W6,Y6:AA6),2)</f>
        <v>18</v>
      </c>
      <c r="AT6" s="164">
        <f>SMALL((F6:H6,J6:K6,Y6:Y6,AC6:AE6,AG6:AI6,AK6:AO6,M6:O6,Q6:S6,U6:W6,Y6:AA6),3)</f>
        <v>18</v>
      </c>
      <c r="AU6" s="164">
        <f>SUM(Table3[[#This Row],[W1]:[W3]])</f>
        <v>53</v>
      </c>
      <c r="AV6" s="106">
        <f>SUM(AQ6-AU6)</f>
        <v>40</v>
      </c>
    </row>
    <row r="7" spans="1:50" ht="18.75" customHeight="1" thickBot="1" x14ac:dyDescent="0.3">
      <c r="A7" s="112">
        <f>RANK(Table3[[#This Row],[Pts]],Table3[Pts])</f>
        <v>4</v>
      </c>
      <c r="B7" s="112">
        <f>SUM(AV7)</f>
        <v>38</v>
      </c>
      <c r="C7" s="184" t="s">
        <v>40</v>
      </c>
      <c r="D7" s="114">
        <v>42</v>
      </c>
      <c r="E7" s="115" t="s">
        <v>10</v>
      </c>
      <c r="F7" s="126">
        <v>17</v>
      </c>
      <c r="G7" s="126">
        <v>20</v>
      </c>
      <c r="H7" s="126">
        <v>18</v>
      </c>
      <c r="I7" s="119">
        <f>SUM(F7:H7)</f>
        <v>55</v>
      </c>
      <c r="J7" s="126">
        <v>0</v>
      </c>
      <c r="K7" s="126">
        <v>0</v>
      </c>
      <c r="L7" s="119">
        <f>SUM(J7:K7)</f>
        <v>0</v>
      </c>
      <c r="M7" s="126"/>
      <c r="N7" s="126"/>
      <c r="O7" s="126"/>
      <c r="P7" s="119">
        <f>SUM(M7:O7)</f>
        <v>0</v>
      </c>
      <c r="Q7" s="126"/>
      <c r="R7" s="126"/>
      <c r="S7" s="126"/>
      <c r="T7" s="119">
        <f>SUM(Q7:S7)</f>
        <v>0</v>
      </c>
      <c r="U7" s="126"/>
      <c r="V7" s="126"/>
      <c r="W7" s="126"/>
      <c r="X7" s="119">
        <f>SUM(U7:W7)</f>
        <v>0</v>
      </c>
      <c r="Y7" s="126"/>
      <c r="Z7" s="126"/>
      <c r="AA7" s="126"/>
      <c r="AB7" s="119">
        <f>SUM(Y7:AA7)</f>
        <v>0</v>
      </c>
      <c r="AC7" s="126"/>
      <c r="AD7" s="126"/>
      <c r="AE7" s="126"/>
      <c r="AF7" s="119">
        <f>SUM(AC7:AE7)</f>
        <v>0</v>
      </c>
      <c r="AG7" s="126"/>
      <c r="AH7" s="126"/>
      <c r="AI7" s="126"/>
      <c r="AJ7" s="119">
        <f>SUM(AG7:AI7)</f>
        <v>0</v>
      </c>
      <c r="AK7" s="126"/>
      <c r="AL7" s="126"/>
      <c r="AM7" s="126"/>
      <c r="AN7" s="126"/>
      <c r="AO7" s="126"/>
      <c r="AP7" s="119">
        <f>SUM(AK7:AO7)</f>
        <v>0</v>
      </c>
      <c r="AQ7" s="106">
        <f>SUM(I7+L7+P7+T7+X7+AB7+AF7+AJ7+AP7)</f>
        <v>55</v>
      </c>
      <c r="AR7" s="164">
        <f>SMALL((F7:H7,J7:K7,Y7:Y7,AC7:AE7,AG7:AI7,AK7:AO7,M7:O7,Q7:S7,U7:W7,Y7:AA7),1)</f>
        <v>0</v>
      </c>
      <c r="AS7" s="164">
        <f>SMALL((F7:H7,J7:K7,Y7:Y7,AC7:AE7,AG7:AI7,AK7:AO7,M7:O7,Q7:S7,U7:W7,Y7:AA7),2)</f>
        <v>0</v>
      </c>
      <c r="AT7" s="164">
        <f>SMALL((F7:H7,J7:K7,Y7:Y7,AC7:AE7,AG7:AI7,AK7:AO7,M7:O7,Q7:S7,U7:W7,Y7:AA7),3)</f>
        <v>17</v>
      </c>
      <c r="AU7" s="164">
        <f>SUM(Table3[[#This Row],[W1]:[W3]])</f>
        <v>17</v>
      </c>
      <c r="AV7" s="106">
        <f>SUM(AQ7-AU7)</f>
        <v>38</v>
      </c>
    </row>
    <row r="8" spans="1:50" ht="18.75" customHeight="1" thickBot="1" x14ac:dyDescent="0.3">
      <c r="A8" s="112">
        <f>RANK(Table3[[#This Row],[Pts]],Table3[Pts])</f>
        <v>5</v>
      </c>
      <c r="B8" s="112">
        <f t="shared" ref="B8:B16" si="10">SUM(AV8)</f>
        <v>33</v>
      </c>
      <c r="C8" s="184" t="s">
        <v>48</v>
      </c>
      <c r="D8" s="114">
        <v>43</v>
      </c>
      <c r="E8" s="115" t="s">
        <v>52</v>
      </c>
      <c r="F8" s="126">
        <v>16</v>
      </c>
      <c r="G8" s="126">
        <v>16</v>
      </c>
      <c r="H8" s="126">
        <v>16</v>
      </c>
      <c r="I8" s="119">
        <f t="shared" ref="I8:I16" si="11">SUM(F8:H8)</f>
        <v>48</v>
      </c>
      <c r="J8" s="126">
        <v>17</v>
      </c>
      <c r="K8" s="126">
        <v>14</v>
      </c>
      <c r="L8" s="119">
        <f>SUM(J8:K8)</f>
        <v>31</v>
      </c>
      <c r="M8" s="126"/>
      <c r="N8" s="126"/>
      <c r="O8" s="126"/>
      <c r="P8" s="119">
        <f t="shared" ref="P8:P16" si="12">SUM(M8:O8)</f>
        <v>0</v>
      </c>
      <c r="Q8" s="126"/>
      <c r="R8" s="126"/>
      <c r="S8" s="126"/>
      <c r="T8" s="119">
        <f t="shared" ref="T8:T16" si="13">SUM(Q8:S8)</f>
        <v>0</v>
      </c>
      <c r="U8" s="126"/>
      <c r="V8" s="126"/>
      <c r="W8" s="126"/>
      <c r="X8" s="119">
        <f t="shared" ref="X8:X16" si="14">SUM(U8:W8)</f>
        <v>0</v>
      </c>
      <c r="Y8" s="126"/>
      <c r="Z8" s="126"/>
      <c r="AA8" s="126"/>
      <c r="AB8" s="119">
        <f t="shared" ref="AB8:AB16" si="15">SUM(Y8:AA8)</f>
        <v>0</v>
      </c>
      <c r="AC8" s="126"/>
      <c r="AD8" s="126"/>
      <c r="AE8" s="126"/>
      <c r="AF8" s="119">
        <f t="shared" ref="AF8:AF16" si="16">SUM(AC8:AE8)</f>
        <v>0</v>
      </c>
      <c r="AG8" s="126"/>
      <c r="AH8" s="126"/>
      <c r="AI8" s="126"/>
      <c r="AJ8" s="119">
        <f t="shared" ref="AJ8:AJ16" si="17">SUM(AG8:AI8)</f>
        <v>0</v>
      </c>
      <c r="AK8" s="126"/>
      <c r="AL8" s="126"/>
      <c r="AM8" s="126"/>
      <c r="AN8" s="126"/>
      <c r="AO8" s="126"/>
      <c r="AP8" s="119">
        <f t="shared" ref="AP8:AP16" si="18">SUM(AK8:AO8)</f>
        <v>0</v>
      </c>
      <c r="AQ8" s="106">
        <f>SUM(I8+L8+P8+T8+X8+AB8+AF8+AJ8+AP8)</f>
        <v>79</v>
      </c>
      <c r="AR8" s="164">
        <f>SMALL((F8:H8,J8:K8,Y8:Y8,AC8:AE8,AG8:AI8,AK8:AO8,M8:O8,Q8:S8,U8:W8,Y8:AA8),1)</f>
        <v>14</v>
      </c>
      <c r="AS8" s="164">
        <f>SMALL((F8:H8,J8:K8,Y8:Y8,AC8:AE8,AG8:AI8,AK8:AO8,M8:O8,Q8:S8,U8:W8,Y8:AA8),2)</f>
        <v>16</v>
      </c>
      <c r="AT8" s="164">
        <f>SMALL((F8:H8,J8:K8,Y8:Y8,AC8:AE8,AG8:AI8,AK8:AO8,M8:O8,Q8:S8,U8:W8,Y8:AA8),3)</f>
        <v>16</v>
      </c>
      <c r="AU8" s="164">
        <f>SUM(Table3[[#This Row],[W1]:[W3]])</f>
        <v>46</v>
      </c>
      <c r="AV8" s="106">
        <f t="shared" ref="AV8:AV16" si="19">SUM(AQ8-AU8)</f>
        <v>33</v>
      </c>
    </row>
    <row r="9" spans="1:50" ht="20.100000000000001" customHeight="1" thickBot="1" x14ac:dyDescent="0.3">
      <c r="A9" s="112">
        <f>RANK(Table3[[#This Row],[Pts]],Table3[Pts])</f>
        <v>5</v>
      </c>
      <c r="B9" s="112">
        <f t="shared" si="10"/>
        <v>33</v>
      </c>
      <c r="C9" s="184" t="s">
        <v>102</v>
      </c>
      <c r="D9" s="114">
        <v>85</v>
      </c>
      <c r="E9" s="115" t="s">
        <v>103</v>
      </c>
      <c r="F9" s="126">
        <v>13</v>
      </c>
      <c r="G9" s="126">
        <v>15</v>
      </c>
      <c r="H9" s="126">
        <v>15</v>
      </c>
      <c r="I9" s="119">
        <f t="shared" si="11"/>
        <v>43</v>
      </c>
      <c r="J9" s="126">
        <v>16</v>
      </c>
      <c r="K9" s="126">
        <v>17</v>
      </c>
      <c r="L9" s="119">
        <f>SUM(J9:K9)</f>
        <v>33</v>
      </c>
      <c r="M9" s="126"/>
      <c r="N9" s="126"/>
      <c r="O9" s="126"/>
      <c r="P9" s="119">
        <f t="shared" si="12"/>
        <v>0</v>
      </c>
      <c r="Q9" s="126"/>
      <c r="R9" s="126"/>
      <c r="S9" s="126"/>
      <c r="T9" s="119">
        <f t="shared" si="13"/>
        <v>0</v>
      </c>
      <c r="U9" s="126"/>
      <c r="V9" s="126"/>
      <c r="W9" s="126"/>
      <c r="X9" s="119">
        <f t="shared" si="14"/>
        <v>0</v>
      </c>
      <c r="Y9" s="126"/>
      <c r="Z9" s="126"/>
      <c r="AA9" s="126"/>
      <c r="AB9" s="119">
        <f t="shared" si="15"/>
        <v>0</v>
      </c>
      <c r="AC9" s="126"/>
      <c r="AD9" s="126"/>
      <c r="AE9" s="126"/>
      <c r="AF9" s="119">
        <f t="shared" si="16"/>
        <v>0</v>
      </c>
      <c r="AG9" s="126"/>
      <c r="AH9" s="126"/>
      <c r="AI9" s="126"/>
      <c r="AJ9" s="119">
        <f t="shared" si="17"/>
        <v>0</v>
      </c>
      <c r="AK9" s="126"/>
      <c r="AL9" s="126"/>
      <c r="AM9" s="126"/>
      <c r="AN9" s="126"/>
      <c r="AO9" s="126"/>
      <c r="AP9" s="119">
        <f t="shared" si="18"/>
        <v>0</v>
      </c>
      <c r="AQ9" s="106">
        <f>SUM(I9+L9+P9+T9+X9+AB9+AF9+AJ9+AP9)</f>
        <v>76</v>
      </c>
      <c r="AR9" s="164">
        <f>SMALL((F9:H9,J9:K9,Y9:Y9,AC9:AE9,AG9:AI9,AK9:AO9,M9:O9,Q9:S9,U9:W9,Y9:AA9),1)</f>
        <v>13</v>
      </c>
      <c r="AS9" s="164">
        <f>SMALL((F9:H9,J9:K9,Y9:Y9,AC9:AE9,AG9:AI9,AK9:AO9,M9:O9,Q9:S9,U9:W9,Y9:AA9),2)</f>
        <v>15</v>
      </c>
      <c r="AT9" s="164">
        <f>SMALL((F9:H9,J9:K9,Y9:Y9,AC9:AE9,AG9:AI9,AK9:AO9,M9:O9,Q9:S9,U9:W9,Y9:AA9),3)</f>
        <v>15</v>
      </c>
      <c r="AU9" s="164">
        <f>SUM(Table3[[#This Row],[W1]:[W3]])</f>
        <v>43</v>
      </c>
      <c r="AV9" s="106">
        <f t="shared" si="19"/>
        <v>33</v>
      </c>
    </row>
    <row r="10" spans="1:50" ht="20.100000000000001" customHeight="1" thickBot="1" x14ac:dyDescent="0.3">
      <c r="A10" s="212">
        <f>RANK(Table3[[#This Row],[Pts]],Table3[Pts])</f>
        <v>7</v>
      </c>
      <c r="B10" s="112">
        <f>SUM(AV10)</f>
        <v>29</v>
      </c>
      <c r="C10" s="184" t="s">
        <v>136</v>
      </c>
      <c r="D10" s="114">
        <v>94</v>
      </c>
      <c r="E10" s="115" t="s">
        <v>123</v>
      </c>
      <c r="F10" s="126">
        <v>12</v>
      </c>
      <c r="G10" s="126">
        <v>0</v>
      </c>
      <c r="H10" s="126">
        <v>0</v>
      </c>
      <c r="I10" s="119">
        <f>SUM(F10:H10)</f>
        <v>12</v>
      </c>
      <c r="J10" s="126">
        <v>14</v>
      </c>
      <c r="K10" s="126">
        <v>15</v>
      </c>
      <c r="L10" s="119">
        <f>SUM(J10:K10)</f>
        <v>29</v>
      </c>
      <c r="M10" s="126"/>
      <c r="N10" s="126"/>
      <c r="O10" s="126"/>
      <c r="P10" s="119">
        <f>SUM(M10:O10)</f>
        <v>0</v>
      </c>
      <c r="Q10" s="126"/>
      <c r="R10" s="126"/>
      <c r="S10" s="126"/>
      <c r="T10" s="119">
        <f>SUM(Q10:S10)</f>
        <v>0</v>
      </c>
      <c r="U10" s="126"/>
      <c r="V10" s="126"/>
      <c r="W10" s="126"/>
      <c r="X10" s="119">
        <f>SUM(U10:W10)</f>
        <v>0</v>
      </c>
      <c r="Y10" s="126"/>
      <c r="Z10" s="126"/>
      <c r="AA10" s="126"/>
      <c r="AB10" s="220">
        <f>SUM(Y10:AA10)</f>
        <v>0</v>
      </c>
      <c r="AC10" s="126"/>
      <c r="AD10" s="126"/>
      <c r="AE10" s="126"/>
      <c r="AF10" s="119">
        <f>SUM(AC10:AE10)</f>
        <v>0</v>
      </c>
      <c r="AG10" s="126"/>
      <c r="AH10" s="126"/>
      <c r="AI10" s="126"/>
      <c r="AJ10" s="119">
        <f>SUM(AG10:AI10)</f>
        <v>0</v>
      </c>
      <c r="AK10" s="126"/>
      <c r="AL10" s="126"/>
      <c r="AM10" s="126"/>
      <c r="AN10" s="126"/>
      <c r="AO10" s="126"/>
      <c r="AP10" s="119">
        <f>SUM(AK10:AO10)</f>
        <v>0</v>
      </c>
      <c r="AQ10" s="106">
        <f>SUM(I10+L10+P10+T10+X10+AB10+AF10+AJ10+AP10)</f>
        <v>41</v>
      </c>
      <c r="AR10" s="211">
        <f>SMALL((F10:H10,J10:K10,Y10:Y10,AC10:AE10,AG10:AI10,AK10:AO10,M10:O10,Q10:S10,U10:W10,Y10:AA10),1)</f>
        <v>0</v>
      </c>
      <c r="AS10" s="211">
        <f>SMALL((F10:H10,J10:K10,Y10:Y10,AC10:AE10,AG10:AI10,AK10:AO10,M10:O10,Q10:S10,U10:W10,Y10:AA10),2)</f>
        <v>0</v>
      </c>
      <c r="AT10" s="211">
        <f>SMALL((F10:H10,J10:K10,Y10:Y10,AC10:AE10,AG10:AI10,AK10:AO10,M10:O10,Q10:S10,U10:W10,Y10:AA10),3)</f>
        <v>12</v>
      </c>
      <c r="AU10" s="211">
        <f>SUM(Table3[[#This Row],[W1]:[W3]])</f>
        <v>12</v>
      </c>
      <c r="AV10" s="106">
        <f>SUM(AQ10-AU10)</f>
        <v>29</v>
      </c>
    </row>
    <row r="11" spans="1:50" ht="18.75" customHeight="1" thickBot="1" x14ac:dyDescent="0.3">
      <c r="A11" s="112">
        <f>RANK(Table3[[#This Row],[Pts]],Table3[Pts])</f>
        <v>7</v>
      </c>
      <c r="B11" s="112">
        <f t="shared" si="10"/>
        <v>29</v>
      </c>
      <c r="C11" s="113" t="s">
        <v>23</v>
      </c>
      <c r="D11" s="114">
        <v>55</v>
      </c>
      <c r="E11" s="115" t="s">
        <v>16</v>
      </c>
      <c r="F11" s="126">
        <v>15</v>
      </c>
      <c r="G11" s="126">
        <v>14</v>
      </c>
      <c r="H11" s="126">
        <v>13</v>
      </c>
      <c r="I11" s="119">
        <f t="shared" si="11"/>
        <v>42</v>
      </c>
      <c r="J11" s="126">
        <v>0</v>
      </c>
      <c r="K11" s="126">
        <v>0</v>
      </c>
      <c r="L11" s="119">
        <f>SUM(J11:K11)</f>
        <v>0</v>
      </c>
      <c r="M11" s="126"/>
      <c r="N11" s="126"/>
      <c r="O11" s="126"/>
      <c r="P11" s="119">
        <f t="shared" si="12"/>
        <v>0</v>
      </c>
      <c r="Q11" s="126"/>
      <c r="R11" s="126"/>
      <c r="S11" s="126"/>
      <c r="T11" s="119">
        <f t="shared" si="13"/>
        <v>0</v>
      </c>
      <c r="U11" s="126"/>
      <c r="V11" s="126"/>
      <c r="W11" s="126"/>
      <c r="X11" s="119">
        <f t="shared" si="14"/>
        <v>0</v>
      </c>
      <c r="Y11" s="126"/>
      <c r="Z11" s="126"/>
      <c r="AA11" s="126"/>
      <c r="AB11" s="119">
        <f t="shared" si="15"/>
        <v>0</v>
      </c>
      <c r="AC11" s="126"/>
      <c r="AD11" s="126"/>
      <c r="AE11" s="126"/>
      <c r="AF11" s="119">
        <f t="shared" si="16"/>
        <v>0</v>
      </c>
      <c r="AG11" s="126"/>
      <c r="AH11" s="126"/>
      <c r="AI11" s="126"/>
      <c r="AJ11" s="119">
        <f t="shared" si="17"/>
        <v>0</v>
      </c>
      <c r="AK11" s="126"/>
      <c r="AL11" s="126"/>
      <c r="AM11" s="126"/>
      <c r="AN11" s="126"/>
      <c r="AO11" s="126"/>
      <c r="AP11" s="119">
        <f t="shared" si="18"/>
        <v>0</v>
      </c>
      <c r="AQ11" s="106">
        <f>SUM(I11+L11+P11+T11+X11+AB11+AF11+AJ11+AP11)</f>
        <v>42</v>
      </c>
      <c r="AR11" s="164">
        <f>SMALL((F11:H11,J11:K11,Y11:Y11,AC11:AE11,AG11:AI11,AK11:AO11,M11:O11,Q11:S11,U11:W11,Y11:AA11),1)</f>
        <v>0</v>
      </c>
      <c r="AS11" s="164">
        <f>SMALL((F11:H11,J11:K11,Y11:Y11,AC11:AE11,AG11:AI11,AK11:AO11,M11:O11,Q11:S11,U11:W11,Y11:AA11),2)</f>
        <v>0</v>
      </c>
      <c r="AT11" s="164">
        <f>SMALL((F11:H11,J11:K11,Y11:Y11,AC11:AE11,AG11:AI11,AK11:AO11,M11:O11,Q11:S11,U11:W11,Y11:AA11),3)</f>
        <v>13</v>
      </c>
      <c r="AU11" s="164">
        <f>SUM(Table3[[#This Row],[W1]:[W3]])</f>
        <v>13</v>
      </c>
      <c r="AV11" s="106">
        <f t="shared" si="19"/>
        <v>29</v>
      </c>
      <c r="AW11" s="149"/>
      <c r="AX11" s="150"/>
    </row>
    <row r="12" spans="1:50" ht="20.100000000000001" customHeight="1" thickBot="1" x14ac:dyDescent="0.3">
      <c r="A12" s="212">
        <f>RANK(Table3[[#This Row],[Pts]],Table3[Pts])</f>
        <v>9</v>
      </c>
      <c r="B12" s="112">
        <f t="shared" si="10"/>
        <v>28</v>
      </c>
      <c r="C12" s="213" t="s">
        <v>13</v>
      </c>
      <c r="D12" s="114">
        <v>11</v>
      </c>
      <c r="E12" s="115" t="s">
        <v>10</v>
      </c>
      <c r="F12" s="126">
        <v>14</v>
      </c>
      <c r="G12" s="126">
        <v>13</v>
      </c>
      <c r="H12" s="126">
        <v>14</v>
      </c>
      <c r="I12" s="119">
        <f t="shared" si="11"/>
        <v>41</v>
      </c>
      <c r="J12" s="126">
        <v>13</v>
      </c>
      <c r="K12" s="126">
        <v>12</v>
      </c>
      <c r="L12" s="119">
        <f>SUM(J12:K12)</f>
        <v>25</v>
      </c>
      <c r="M12" s="126"/>
      <c r="N12" s="126"/>
      <c r="O12" s="126"/>
      <c r="P12" s="119">
        <f t="shared" si="12"/>
        <v>0</v>
      </c>
      <c r="Q12" s="126"/>
      <c r="R12" s="126"/>
      <c r="S12" s="126"/>
      <c r="T12" s="119">
        <f t="shared" si="13"/>
        <v>0</v>
      </c>
      <c r="U12" s="126"/>
      <c r="V12" s="126"/>
      <c r="W12" s="126"/>
      <c r="X12" s="119">
        <f t="shared" si="14"/>
        <v>0</v>
      </c>
      <c r="Y12" s="126"/>
      <c r="Z12" s="126"/>
      <c r="AA12" s="126"/>
      <c r="AB12" s="119">
        <f t="shared" si="15"/>
        <v>0</v>
      </c>
      <c r="AC12" s="126"/>
      <c r="AD12" s="126"/>
      <c r="AE12" s="126"/>
      <c r="AF12" s="119">
        <f t="shared" si="16"/>
        <v>0</v>
      </c>
      <c r="AG12" s="126"/>
      <c r="AH12" s="126"/>
      <c r="AI12" s="126"/>
      <c r="AJ12" s="119">
        <f t="shared" si="17"/>
        <v>0</v>
      </c>
      <c r="AK12" s="126"/>
      <c r="AL12" s="126"/>
      <c r="AM12" s="126"/>
      <c r="AN12" s="126"/>
      <c r="AO12" s="126"/>
      <c r="AP12" s="119">
        <f t="shared" si="18"/>
        <v>0</v>
      </c>
      <c r="AQ12" s="106">
        <f>SUM(I12+L12+P12+T12+X12+AB12+AF12+AJ12+AP12)</f>
        <v>66</v>
      </c>
      <c r="AR12" s="164">
        <f>SMALL((F12:H12,J12:K12,Y12:Y12,AC12:AE12,AG12:AI12,AK12:AO12,M12:O12,Q12:S12,U12:W12,Y12:AA12),1)</f>
        <v>12</v>
      </c>
      <c r="AS12" s="164">
        <f>SMALL((F12:H12,J12:K12,Y12:Y12,AC12:AE12,AG12:AI12,AK12:AO12,M12:O12,Q12:S12,U12:W12,Y12:AA12),2)</f>
        <v>13</v>
      </c>
      <c r="AT12" s="164">
        <f>SMALL((F12:H12,J12:K12,Y12:Y12,AC12:AE12,AG12:AI12,AK12:AO12,M12:O12,Q12:S12,U12:W12,Y12:AA12),3)</f>
        <v>13</v>
      </c>
      <c r="AU12" s="211">
        <f>SUM(Table3[[#This Row],[W1]:[W3]])</f>
        <v>38</v>
      </c>
      <c r="AV12" s="106">
        <f t="shared" si="19"/>
        <v>28</v>
      </c>
    </row>
    <row r="13" spans="1:50" ht="18.75" customHeight="1" thickBot="1" x14ac:dyDescent="0.3">
      <c r="A13" s="112">
        <f>RANK(Table3[[#This Row],[Pts]],Table3[Pts])</f>
        <v>9</v>
      </c>
      <c r="B13" s="112">
        <f>SUM(AV13)</f>
        <v>28</v>
      </c>
      <c r="C13" s="184" t="s">
        <v>93</v>
      </c>
      <c r="D13" s="114">
        <v>75</v>
      </c>
      <c r="E13" s="115" t="s">
        <v>9</v>
      </c>
      <c r="F13" s="126">
        <v>0</v>
      </c>
      <c r="G13" s="126">
        <v>0</v>
      </c>
      <c r="H13" s="126">
        <v>0</v>
      </c>
      <c r="I13" s="119">
        <f>SUM(F13:H13)</f>
        <v>0</v>
      </c>
      <c r="J13" s="126">
        <v>15</v>
      </c>
      <c r="K13" s="126">
        <v>13</v>
      </c>
      <c r="L13" s="119">
        <f>SUM(J13:K13)</f>
        <v>28</v>
      </c>
      <c r="M13" s="126"/>
      <c r="N13" s="126"/>
      <c r="O13" s="126"/>
      <c r="P13" s="119">
        <f>SUM(M13:O13)</f>
        <v>0</v>
      </c>
      <c r="Q13" s="126"/>
      <c r="R13" s="126"/>
      <c r="S13" s="126"/>
      <c r="T13" s="119">
        <f>SUM(Q13:S13)</f>
        <v>0</v>
      </c>
      <c r="U13" s="126"/>
      <c r="V13" s="126"/>
      <c r="W13" s="126"/>
      <c r="X13" s="119">
        <f>SUM(U13:W13)</f>
        <v>0</v>
      </c>
      <c r="Y13" s="126"/>
      <c r="Z13" s="126"/>
      <c r="AA13" s="126"/>
      <c r="AB13" s="119">
        <f>SUM(Y13:AA13)</f>
        <v>0</v>
      </c>
      <c r="AC13" s="126"/>
      <c r="AD13" s="126"/>
      <c r="AE13" s="126"/>
      <c r="AF13" s="119">
        <f>SUM(AC13:AE13)</f>
        <v>0</v>
      </c>
      <c r="AG13" s="126"/>
      <c r="AH13" s="126"/>
      <c r="AI13" s="126"/>
      <c r="AJ13" s="119">
        <f>SUM(AG13:AI13)</f>
        <v>0</v>
      </c>
      <c r="AK13" s="126"/>
      <c r="AL13" s="126"/>
      <c r="AM13" s="126"/>
      <c r="AN13" s="126"/>
      <c r="AO13" s="126"/>
      <c r="AP13" s="119">
        <f>SUM(AK13:AO13)</f>
        <v>0</v>
      </c>
      <c r="AQ13" s="106">
        <f>SUM(I13+L13+P13+T13+X13+AB13+AF13+AJ13+AP13)</f>
        <v>28</v>
      </c>
      <c r="AR13" s="164">
        <f>SMALL((F13:H13,J13:K13,Y13:Y13,AC13:AE13,AG13:AI13,AK13:AO13,M13:O13,Q13:S13,U13:W13,Y13:AA13),1)</f>
        <v>0</v>
      </c>
      <c r="AS13" s="164">
        <f>SMALL((F13:H13,J13:K13,Y13:Y13,AC13:AE13,AG13:AI13,AK13:AO13,M13:O13,Q13:S13,U13:W13,Y13:AA13),2)</f>
        <v>0</v>
      </c>
      <c r="AT13" s="164">
        <f>SMALL((F13:H13,J13:K13,Y13:Y13,AC13:AE13,AG13:AI13,AK13:AO13,M13:O13,Q13:S13,U13:W13,Y13:AA13),3)</f>
        <v>0</v>
      </c>
      <c r="AU13" s="164">
        <f>SUM(Table3[[#This Row],[W1]:[W3]])</f>
        <v>0</v>
      </c>
      <c r="AV13" s="106">
        <f>SUM(AQ13-AU13)</f>
        <v>28</v>
      </c>
    </row>
    <row r="14" spans="1:50" ht="20.100000000000001" customHeight="1" thickBot="1" x14ac:dyDescent="0.3">
      <c r="A14" s="112">
        <f>RANK(Table3[[#This Row],[Pts]],Table3[Pts])</f>
        <v>11</v>
      </c>
      <c r="B14" s="112">
        <f>SUM(AV14)</f>
        <v>16</v>
      </c>
      <c r="C14" s="184" t="s">
        <v>138</v>
      </c>
      <c r="D14" s="114">
        <v>28</v>
      </c>
      <c r="E14" s="115" t="s">
        <v>11</v>
      </c>
      <c r="F14" s="126">
        <v>0</v>
      </c>
      <c r="G14" s="126">
        <v>0</v>
      </c>
      <c r="H14" s="126">
        <v>0</v>
      </c>
      <c r="I14" s="119">
        <f>SUM(F14:H14)</f>
        <v>0</v>
      </c>
      <c r="J14" s="126">
        <v>0</v>
      </c>
      <c r="K14" s="126">
        <v>16</v>
      </c>
      <c r="L14" s="119">
        <f>SUM(J14:K14)</f>
        <v>16</v>
      </c>
      <c r="M14" s="126"/>
      <c r="N14" s="126"/>
      <c r="O14" s="126"/>
      <c r="P14" s="119">
        <f>SUM(M14:O14)</f>
        <v>0</v>
      </c>
      <c r="Q14" s="126"/>
      <c r="R14" s="126"/>
      <c r="S14" s="126"/>
      <c r="T14" s="119">
        <f>SUM(Q14:S14)</f>
        <v>0</v>
      </c>
      <c r="U14" s="126"/>
      <c r="V14" s="126"/>
      <c r="W14" s="126"/>
      <c r="X14" s="119">
        <f>SUM(U14:W14)</f>
        <v>0</v>
      </c>
      <c r="Y14" s="126"/>
      <c r="Z14" s="126"/>
      <c r="AA14" s="126"/>
      <c r="AB14" s="119">
        <f>SUM(Y14:AA14)</f>
        <v>0</v>
      </c>
      <c r="AC14" s="126"/>
      <c r="AD14" s="126"/>
      <c r="AE14" s="126"/>
      <c r="AF14" s="119">
        <f>SUM(AC14:AE14)</f>
        <v>0</v>
      </c>
      <c r="AG14" s="126"/>
      <c r="AH14" s="126"/>
      <c r="AI14" s="126"/>
      <c r="AJ14" s="119">
        <f>SUM(AG14:AI14)</f>
        <v>0</v>
      </c>
      <c r="AK14" s="126"/>
      <c r="AL14" s="126"/>
      <c r="AM14" s="126"/>
      <c r="AN14" s="126"/>
      <c r="AO14" s="126"/>
      <c r="AP14" s="119">
        <f>SUM(AK14:AO14)</f>
        <v>0</v>
      </c>
      <c r="AQ14" s="106">
        <f>SUM(I14+L14+P14+T14+X14+AB14+AF14+AJ14+AP14)</f>
        <v>16</v>
      </c>
      <c r="AR14" s="164">
        <f>SMALL((F14:H14,J14:K14,Y14:Y14,AC14:AE14,AG14:AI14,AK14:AO14,M14:O14,Q14:S14,U14:W14,Y14:AA14),1)</f>
        <v>0</v>
      </c>
      <c r="AS14" s="164">
        <f>SMALL((F14:H14,J14:K14,Y14:Y14,AC14:AE14,AG14:AI14,AK14:AO14,M14:O14,Q14:S14,U14:W14,Y14:AA14),2)</f>
        <v>0</v>
      </c>
      <c r="AT14" s="164">
        <f>SMALL((F14:H14,J14:K14,Y14:Y14,AC14:AE14,AG14:AI14,AK14:AO14,M14:O14,Q14:S14,U14:W14,Y14:AA14),3)</f>
        <v>0</v>
      </c>
      <c r="AU14" s="164">
        <f>SUM(Table3[[#This Row],[W1]:[W3]])</f>
        <v>0</v>
      </c>
      <c r="AV14" s="106">
        <f>SUM(AQ14-AU14)</f>
        <v>16</v>
      </c>
    </row>
    <row r="15" spans="1:50" ht="20.100000000000001" customHeight="1" thickBot="1" x14ac:dyDescent="0.3">
      <c r="A15" s="112">
        <f>RANK(Table3[[#This Row],[Pts]],Table3[Pts])</f>
        <v>12</v>
      </c>
      <c r="B15" s="112">
        <f t="shared" si="10"/>
        <v>0</v>
      </c>
      <c r="C15" s="113" t="s">
        <v>39</v>
      </c>
      <c r="D15" s="114">
        <v>69</v>
      </c>
      <c r="E15" s="115" t="s">
        <v>27</v>
      </c>
      <c r="F15" s="126">
        <v>0</v>
      </c>
      <c r="G15" s="126">
        <v>0</v>
      </c>
      <c r="H15" s="126">
        <v>0</v>
      </c>
      <c r="I15" s="119">
        <f t="shared" si="11"/>
        <v>0</v>
      </c>
      <c r="J15" s="126">
        <v>0</v>
      </c>
      <c r="K15" s="126">
        <v>0</v>
      </c>
      <c r="L15" s="119">
        <f>SUM(J15:K15)</f>
        <v>0</v>
      </c>
      <c r="M15" s="126"/>
      <c r="N15" s="126"/>
      <c r="O15" s="126"/>
      <c r="P15" s="119">
        <f t="shared" si="12"/>
        <v>0</v>
      </c>
      <c r="Q15" s="126"/>
      <c r="R15" s="126"/>
      <c r="S15" s="126"/>
      <c r="T15" s="119">
        <f t="shared" si="13"/>
        <v>0</v>
      </c>
      <c r="U15" s="126"/>
      <c r="V15" s="126"/>
      <c r="W15" s="126"/>
      <c r="X15" s="119">
        <f t="shared" si="14"/>
        <v>0</v>
      </c>
      <c r="Y15" s="126"/>
      <c r="Z15" s="126"/>
      <c r="AA15" s="126"/>
      <c r="AB15" s="119">
        <f t="shared" si="15"/>
        <v>0</v>
      </c>
      <c r="AC15" s="126"/>
      <c r="AD15" s="126"/>
      <c r="AE15" s="126"/>
      <c r="AF15" s="119">
        <f t="shared" si="16"/>
        <v>0</v>
      </c>
      <c r="AG15" s="126"/>
      <c r="AH15" s="126"/>
      <c r="AI15" s="126"/>
      <c r="AJ15" s="119">
        <f t="shared" si="17"/>
        <v>0</v>
      </c>
      <c r="AK15" s="126"/>
      <c r="AL15" s="126"/>
      <c r="AM15" s="126"/>
      <c r="AN15" s="126"/>
      <c r="AO15" s="126"/>
      <c r="AP15" s="119">
        <f t="shared" si="18"/>
        <v>0</v>
      </c>
      <c r="AQ15" s="106">
        <f>SUM(I15+L15+P15+T15+X15+AB15+AF15+AJ15+AP15)</f>
        <v>0</v>
      </c>
      <c r="AR15" s="164">
        <f>SMALL((F15:H15,J15:K15,Y15:Y15,AC15:AE15,AG15:AI15,AK15:AO15,M15:O15,Q15:S15,U15:W15,Y15:AA15),1)</f>
        <v>0</v>
      </c>
      <c r="AS15" s="164">
        <f>SMALL((F15:H15,J15:K15,Y15:Y15,AC15:AE15,AG15:AI15,AK15:AO15,M15:O15,Q15:S15,U15:W15,Y15:AA15),2)</f>
        <v>0</v>
      </c>
      <c r="AT15" s="164">
        <f>SMALL((F15:H15,J15:K15,Y15:Y15,AC15:AE15,AG15:AI15,AK15:AO15,M15:O15,Q15:S15,U15:W15,Y15:AA15),3)</f>
        <v>0</v>
      </c>
      <c r="AU15" s="164">
        <f>SUM(Table3[[#This Row],[W1]:[W3]])</f>
        <v>0</v>
      </c>
      <c r="AV15" s="106">
        <f t="shared" si="19"/>
        <v>0</v>
      </c>
    </row>
    <row r="16" spans="1:50" ht="20.100000000000001" customHeight="1" thickBot="1" x14ac:dyDescent="0.3">
      <c r="A16" s="112">
        <f>RANK(Table3[[#This Row],[Pts]],Table3[Pts])</f>
        <v>12</v>
      </c>
      <c r="B16" s="112">
        <f t="shared" si="10"/>
        <v>0</v>
      </c>
      <c r="C16" s="113" t="s">
        <v>49</v>
      </c>
      <c r="D16" s="114">
        <v>10</v>
      </c>
      <c r="E16" s="115" t="s">
        <v>101</v>
      </c>
      <c r="F16" s="126">
        <v>0</v>
      </c>
      <c r="G16" s="126">
        <v>0</v>
      </c>
      <c r="H16" s="126">
        <v>0</v>
      </c>
      <c r="I16" s="119">
        <f t="shared" si="11"/>
        <v>0</v>
      </c>
      <c r="J16" s="126">
        <v>0</v>
      </c>
      <c r="K16" s="126">
        <v>0</v>
      </c>
      <c r="L16" s="119">
        <f>SUM(J16:K16)</f>
        <v>0</v>
      </c>
      <c r="M16" s="126"/>
      <c r="N16" s="126"/>
      <c r="O16" s="126"/>
      <c r="P16" s="119">
        <f t="shared" si="12"/>
        <v>0</v>
      </c>
      <c r="Q16" s="126"/>
      <c r="R16" s="126"/>
      <c r="S16" s="126"/>
      <c r="T16" s="119">
        <f t="shared" si="13"/>
        <v>0</v>
      </c>
      <c r="U16" s="126"/>
      <c r="V16" s="126"/>
      <c r="W16" s="126"/>
      <c r="X16" s="119">
        <f t="shared" si="14"/>
        <v>0</v>
      </c>
      <c r="Y16" s="126"/>
      <c r="Z16" s="126"/>
      <c r="AA16" s="126"/>
      <c r="AB16" s="119">
        <f t="shared" si="15"/>
        <v>0</v>
      </c>
      <c r="AC16" s="126"/>
      <c r="AD16" s="126"/>
      <c r="AE16" s="126"/>
      <c r="AF16" s="119">
        <f t="shared" si="16"/>
        <v>0</v>
      </c>
      <c r="AG16" s="126"/>
      <c r="AH16" s="126"/>
      <c r="AI16" s="126"/>
      <c r="AJ16" s="119">
        <f t="shared" si="17"/>
        <v>0</v>
      </c>
      <c r="AK16" s="126"/>
      <c r="AL16" s="126"/>
      <c r="AM16" s="126"/>
      <c r="AN16" s="126"/>
      <c r="AO16" s="126"/>
      <c r="AP16" s="119">
        <f t="shared" si="18"/>
        <v>0</v>
      </c>
      <c r="AQ16" s="106">
        <f>SUM(I16+L16+P16+T16+X16+AB16+AF16+AJ16+AP16)</f>
        <v>0</v>
      </c>
      <c r="AR16" s="164">
        <f>SMALL((F16:H16,J16:K16,Y16:Y16,AC16:AE16,AG16:AI16,AK16:AO16,M16:O16,Q16:S16,U16:W16,Y16:AA16),1)</f>
        <v>0</v>
      </c>
      <c r="AS16" s="164">
        <f>SMALL((F16:H16,J16:K16,Y16:Y16,AC16:AE16,AG16:AI16,AK16:AO16,M16:O16,Q16:S16,U16:W16,Y16:AA16),2)</f>
        <v>0</v>
      </c>
      <c r="AT16" s="164">
        <f>SMALL((F16:H16,J16:K16,Y16:Y16,AC16:AE16,AG16:AI16,AK16:AO16,M16:O16,Q16:S16,U16:W16,Y16:AA16),3)</f>
        <v>0</v>
      </c>
      <c r="AU16" s="164">
        <f>SUM(Table3[[#This Row],[W1]:[W3]])</f>
        <v>0</v>
      </c>
      <c r="AV16" s="106">
        <f t="shared" si="19"/>
        <v>0</v>
      </c>
    </row>
    <row r="17" spans="1:48" ht="20.100000000000001" customHeight="1" thickBot="1" x14ac:dyDescent="0.3">
      <c r="A17" s="112">
        <f>RANK(Table3[[#This Row],[Pts]],Table3[Pts])</f>
        <v>12</v>
      </c>
      <c r="B17" s="112">
        <f t="shared" ref="B17" si="20">SUM(AV17)</f>
        <v>0</v>
      </c>
      <c r="C17" s="127" t="s">
        <v>25</v>
      </c>
      <c r="D17" s="128">
        <v>92</v>
      </c>
      <c r="E17" s="129" t="s">
        <v>28</v>
      </c>
      <c r="F17" s="126">
        <v>0</v>
      </c>
      <c r="G17" s="126">
        <v>0</v>
      </c>
      <c r="H17" s="126">
        <v>0</v>
      </c>
      <c r="I17" s="119">
        <f t="shared" ref="I17" si="21">SUM(F17:H17)</f>
        <v>0</v>
      </c>
      <c r="J17" s="126">
        <v>0</v>
      </c>
      <c r="K17" s="126">
        <v>0</v>
      </c>
      <c r="L17" s="119">
        <f>SUM(J17:K17)</f>
        <v>0</v>
      </c>
      <c r="M17" s="126"/>
      <c r="N17" s="126"/>
      <c r="O17" s="126"/>
      <c r="P17" s="119">
        <f t="shared" ref="P17" si="22">SUM(M17:O17)</f>
        <v>0</v>
      </c>
      <c r="Q17" s="126"/>
      <c r="R17" s="126"/>
      <c r="S17" s="126"/>
      <c r="T17" s="119">
        <f t="shared" ref="T17" si="23">SUM(Q17:S17)</f>
        <v>0</v>
      </c>
      <c r="U17" s="126"/>
      <c r="V17" s="126"/>
      <c r="W17" s="126"/>
      <c r="X17" s="119">
        <f t="shared" ref="X17" si="24">SUM(U17:W17)</f>
        <v>0</v>
      </c>
      <c r="Y17" s="126"/>
      <c r="Z17" s="126"/>
      <c r="AA17" s="126"/>
      <c r="AB17" s="119">
        <f t="shared" ref="AB17:AB19" si="25">SUM(Y17:AA17)</f>
        <v>0</v>
      </c>
      <c r="AC17" s="126"/>
      <c r="AD17" s="126"/>
      <c r="AE17" s="126"/>
      <c r="AF17" s="119">
        <f t="shared" ref="AF17" si="26">SUM(AC17:AE17)</f>
        <v>0</v>
      </c>
      <c r="AG17" s="126"/>
      <c r="AH17" s="126"/>
      <c r="AI17" s="126"/>
      <c r="AJ17" s="119">
        <f t="shared" ref="AJ17" si="27">SUM(AG17:AI17)</f>
        <v>0</v>
      </c>
      <c r="AK17" s="126"/>
      <c r="AL17" s="126"/>
      <c r="AM17" s="126"/>
      <c r="AN17" s="126"/>
      <c r="AO17" s="126"/>
      <c r="AP17" s="119">
        <f t="shared" ref="AP17" si="28">SUM(AK17:AO17)</f>
        <v>0</v>
      </c>
      <c r="AQ17" s="106">
        <f>SUM(I17+L17+P17+T17+X17+AB17+AF17+AJ17+AP17)</f>
        <v>0</v>
      </c>
      <c r="AR17" s="164">
        <f>SMALL((F17:H17,J17:K17,Y17:Y17,AC17:AE17,AG17:AI17,AK17:AO17,M17:O17,Q17:S17,U17:W17,Y17:AA17),1)</f>
        <v>0</v>
      </c>
      <c r="AS17" s="164">
        <f>SMALL((F17:H17,J17:K17,Y17:Y17,AC17:AE17,AG17:AI17,AK17:AO17,M17:O17,Q17:S17,U17:W17,Y17:AA17),2)</f>
        <v>0</v>
      </c>
      <c r="AT17" s="164">
        <f>SMALL((F17:H17,J17:K17,Y17:Y17,AC17:AE17,AG17:AI17,AK17:AO17,M17:O17,Q17:S17,U17:W17,Y17:AA17),3)</f>
        <v>0</v>
      </c>
      <c r="AU17" s="164">
        <f>SUM(Table3[[#This Row],[W1]:[W3]])</f>
        <v>0</v>
      </c>
      <c r="AV17" s="106">
        <f t="shared" ref="AV17" si="29">SUM(AQ17-AU17)</f>
        <v>0</v>
      </c>
    </row>
    <row r="18" spans="1:48" ht="18.75" customHeight="1" thickBot="1" x14ac:dyDescent="0.3">
      <c r="A18" s="112">
        <f>RANK(Table3[[#This Row],[Pts]],Table3[Pts])</f>
        <v>12</v>
      </c>
      <c r="B18" s="112">
        <f>SUM(AV18)</f>
        <v>0</v>
      </c>
      <c r="C18" s="184" t="s">
        <v>100</v>
      </c>
      <c r="D18" s="114">
        <v>6</v>
      </c>
      <c r="E18" s="115" t="s">
        <v>4</v>
      </c>
      <c r="F18" s="126">
        <v>0</v>
      </c>
      <c r="G18" s="126">
        <v>0</v>
      </c>
      <c r="H18" s="126">
        <v>0</v>
      </c>
      <c r="I18" s="119">
        <f>SUM(F18:H18)</f>
        <v>0</v>
      </c>
      <c r="J18" s="126">
        <v>0</v>
      </c>
      <c r="K18" s="126">
        <v>0</v>
      </c>
      <c r="L18" s="119">
        <f>SUM(J18:K18)</f>
        <v>0</v>
      </c>
      <c r="M18" s="126"/>
      <c r="N18" s="126"/>
      <c r="O18" s="126"/>
      <c r="P18" s="119">
        <f>SUM(M18:O18)</f>
        <v>0</v>
      </c>
      <c r="Q18" s="126"/>
      <c r="R18" s="126"/>
      <c r="S18" s="126"/>
      <c r="T18" s="119">
        <f>SUM(Q18:S18)</f>
        <v>0</v>
      </c>
      <c r="U18" s="126"/>
      <c r="V18" s="126"/>
      <c r="W18" s="126"/>
      <c r="X18" s="119">
        <f>SUM(U18:W18)</f>
        <v>0</v>
      </c>
      <c r="Y18" s="126"/>
      <c r="Z18" s="126"/>
      <c r="AA18" s="126"/>
      <c r="AB18" s="119">
        <f t="shared" si="25"/>
        <v>0</v>
      </c>
      <c r="AC18" s="126"/>
      <c r="AD18" s="126"/>
      <c r="AE18" s="126"/>
      <c r="AF18" s="119">
        <f>SUM(AC18:AE18)</f>
        <v>0</v>
      </c>
      <c r="AG18" s="126"/>
      <c r="AH18" s="126"/>
      <c r="AI18" s="126"/>
      <c r="AJ18" s="119">
        <f>SUM(AG18:AI18)</f>
        <v>0</v>
      </c>
      <c r="AK18" s="126"/>
      <c r="AL18" s="126"/>
      <c r="AM18" s="126"/>
      <c r="AN18" s="126"/>
      <c r="AO18" s="126"/>
      <c r="AP18" s="119">
        <f>SUM(AK18:AO18)</f>
        <v>0</v>
      </c>
      <c r="AQ18" s="106">
        <f>SUM(I18+L18+P18+T18+X18+AB18+AF18+AJ18+AP18)</f>
        <v>0</v>
      </c>
      <c r="AR18" s="164">
        <f>SMALL((F18:H18,J18:K18,Y18:Y18,AC18:AE18,AG18:AI18,AK18:AO18,M18:O18,Q18:S18,U18:W18,Y18:AA18),1)</f>
        <v>0</v>
      </c>
      <c r="AS18" s="164">
        <f>SMALL((F18:H18,J18:K18,Y18:Y18,AC18:AE18,AG18:AI18,AK18:AO18,M18:O18,Q18:S18,U18:W18,Y18:AA18),2)</f>
        <v>0</v>
      </c>
      <c r="AT18" s="164">
        <f>SMALL((F18:H18,J18:K18,Y18:Y18,AC18:AE18,AG18:AI18,AK18:AO18,M18:O18,Q18:S18,U18:W18,Y18:AA18),3)</f>
        <v>0</v>
      </c>
      <c r="AU18" s="164">
        <f>SUM(Table3[[#This Row],[W1]:[W3]])</f>
        <v>0</v>
      </c>
      <c r="AV18" s="106">
        <f>SUM(AQ18-AU18)</f>
        <v>0</v>
      </c>
    </row>
    <row r="19" spans="1:48" ht="18.75" customHeight="1" thickBot="1" x14ac:dyDescent="0.3">
      <c r="A19" s="112">
        <f>RANK(Table3[[#This Row],[Pts]],Table3[Pts])</f>
        <v>12</v>
      </c>
      <c r="B19" s="112">
        <f>SUM(AV19)</f>
        <v>0</v>
      </c>
      <c r="C19" s="184" t="s">
        <v>36</v>
      </c>
      <c r="D19" s="114">
        <v>3</v>
      </c>
      <c r="E19" s="115" t="s">
        <v>104</v>
      </c>
      <c r="F19" s="126">
        <v>0</v>
      </c>
      <c r="G19" s="126">
        <v>0</v>
      </c>
      <c r="H19" s="126">
        <v>0</v>
      </c>
      <c r="I19" s="119">
        <f>SUM(F19:H19)</f>
        <v>0</v>
      </c>
      <c r="J19" s="126">
        <v>0</v>
      </c>
      <c r="K19" s="126">
        <v>0</v>
      </c>
      <c r="L19" s="119">
        <f>SUM(J19:K19)</f>
        <v>0</v>
      </c>
      <c r="M19" s="126"/>
      <c r="N19" s="126"/>
      <c r="O19" s="126"/>
      <c r="P19" s="119">
        <f>SUM(M19:O19)</f>
        <v>0</v>
      </c>
      <c r="Q19" s="126"/>
      <c r="R19" s="126"/>
      <c r="S19" s="126"/>
      <c r="T19" s="119">
        <f>SUM(Q19:S19)</f>
        <v>0</v>
      </c>
      <c r="U19" s="126"/>
      <c r="V19" s="126"/>
      <c r="W19" s="126"/>
      <c r="X19" s="119">
        <f>SUM(U19:W19)</f>
        <v>0</v>
      </c>
      <c r="Y19" s="126"/>
      <c r="Z19" s="126"/>
      <c r="AA19" s="126"/>
      <c r="AB19" s="119">
        <f t="shared" si="25"/>
        <v>0</v>
      </c>
      <c r="AC19" s="126"/>
      <c r="AD19" s="126"/>
      <c r="AE19" s="126"/>
      <c r="AF19" s="119">
        <f>SUM(AC19:AE19)</f>
        <v>0</v>
      </c>
      <c r="AG19" s="126"/>
      <c r="AH19" s="126"/>
      <c r="AI19" s="126"/>
      <c r="AJ19" s="119">
        <f>SUM(AG19:AI19)</f>
        <v>0</v>
      </c>
      <c r="AK19" s="126"/>
      <c r="AL19" s="126"/>
      <c r="AM19" s="126"/>
      <c r="AN19" s="126"/>
      <c r="AO19" s="126"/>
      <c r="AP19" s="119">
        <f>SUM(AK19:AO19)</f>
        <v>0</v>
      </c>
      <c r="AQ19" s="106">
        <f>SUM(I19+L19+P19+T19+X19+AB19+AF19+AJ19+AP19)</f>
        <v>0</v>
      </c>
      <c r="AR19" s="164">
        <f>SMALL((F19:H19,J19:K19,Y19:Y19,AC19:AE19,AG19:AI19,AK19:AO19,M19:O19,Q19:S19,U19:W19,Y19:AA19),1)</f>
        <v>0</v>
      </c>
      <c r="AS19" s="164">
        <f>SMALL((F19:H19,J19:K19,Y19:Y19,AC19:AE19,AG19:AI19,AK19:AO19,M19:O19,Q19:S19,U19:W19,Y19:AA19),2)</f>
        <v>0</v>
      </c>
      <c r="AT19" s="164">
        <f>SMALL((F19:H19,J19:K19,Y19:Y19,AC19:AE19,AG19:AI19,AK19:AO19,M19:O19,Q19:S19,U19:W19,Y19:AA19),3)</f>
        <v>0</v>
      </c>
      <c r="AU19" s="164">
        <f>SUM(Table3[[#This Row],[W1]:[W3]])</f>
        <v>0</v>
      </c>
      <c r="AV19" s="106">
        <f>SUM(AQ19-AU19)</f>
        <v>0</v>
      </c>
    </row>
    <row r="20" spans="1:48" ht="20.100000000000001" customHeight="1" thickBot="1" x14ac:dyDescent="0.3">
      <c r="A20" s="212">
        <f>RANK(Table3[[#This Row],[Pts]],Table3[Pts])</f>
        <v>12</v>
      </c>
      <c r="B20" s="112">
        <f>SUM(AV20)</f>
        <v>0</v>
      </c>
      <c r="C20" s="166" t="s">
        <v>114</v>
      </c>
      <c r="D20" s="114">
        <v>12</v>
      </c>
      <c r="E20" s="115" t="s">
        <v>115</v>
      </c>
      <c r="F20" s="126">
        <v>0</v>
      </c>
      <c r="G20" s="126">
        <v>0</v>
      </c>
      <c r="H20" s="126">
        <v>0</v>
      </c>
      <c r="I20" s="119">
        <f>SUM(F20:H20)</f>
        <v>0</v>
      </c>
      <c r="J20" s="126">
        <v>0</v>
      </c>
      <c r="K20" s="126">
        <v>0</v>
      </c>
      <c r="L20" s="119">
        <f>SUM(J20:K20)</f>
        <v>0</v>
      </c>
      <c r="M20" s="126"/>
      <c r="N20" s="126"/>
      <c r="O20" s="126"/>
      <c r="P20" s="119">
        <f>SUM(M20:O20)</f>
        <v>0</v>
      </c>
      <c r="Q20" s="126"/>
      <c r="R20" s="126"/>
      <c r="S20" s="126"/>
      <c r="T20" s="119">
        <f>SUM(Q20:S20)</f>
        <v>0</v>
      </c>
      <c r="U20" s="126"/>
      <c r="V20" s="126"/>
      <c r="W20" s="126"/>
      <c r="X20" s="119">
        <f>SUM(U20:W20)</f>
        <v>0</v>
      </c>
      <c r="Y20" s="126"/>
      <c r="Z20" s="126"/>
      <c r="AA20" s="126"/>
      <c r="AB20" s="220">
        <f>SUM(Y20:AA20)</f>
        <v>0</v>
      </c>
      <c r="AC20" s="126"/>
      <c r="AD20" s="126"/>
      <c r="AE20" s="126"/>
      <c r="AF20" s="119">
        <f>SUM(AC20:AE20)</f>
        <v>0</v>
      </c>
      <c r="AG20" s="126"/>
      <c r="AH20" s="126"/>
      <c r="AI20" s="126"/>
      <c r="AJ20" s="119">
        <f>SUM(AG20:AI20)</f>
        <v>0</v>
      </c>
      <c r="AK20" s="126"/>
      <c r="AL20" s="126"/>
      <c r="AM20" s="126"/>
      <c r="AN20" s="126"/>
      <c r="AO20" s="126"/>
      <c r="AP20" s="119">
        <f>SUM(AK20:AO20)</f>
        <v>0</v>
      </c>
      <c r="AQ20" s="106">
        <f>SUM(I20+L20+P20+T20+X20+AB20+AF20+AJ20+AP20)</f>
        <v>0</v>
      </c>
      <c r="AR20" s="164">
        <f>SMALL((F20:H20,J20:K20,Y20:Y20,AC20:AE20,AG20:AI20,AK20:AO20,M20:O20,Q20:S20,U20:W20,Y20:AA20),1)</f>
        <v>0</v>
      </c>
      <c r="AS20" s="164">
        <f>SMALL((F20:H20,J20:K20,Y20:Y20,AC20:AE20,AG20:AI20,AK20:AO20,M20:O20,Q20:S20,U20:W20,Y20:AA20),2)</f>
        <v>0</v>
      </c>
      <c r="AT20" s="164">
        <f>SMALL((F20:H20,J20:K20,Y20:Y20,AC20:AE20,AG20:AI20,AK20:AO20,M20:O20,Q20:S20,U20:W20,Y20:AA20),3)</f>
        <v>0</v>
      </c>
      <c r="AU20" s="211">
        <f>SUM(Table3[[#This Row],[W1]:[W3]])</f>
        <v>0</v>
      </c>
      <c r="AV20" s="106">
        <f>SUM(AQ20-AU20)</f>
        <v>0</v>
      </c>
    </row>
    <row r="21" spans="1:48" ht="20.25" customHeight="1" x14ac:dyDescent="0.25">
      <c r="A21" s="2"/>
      <c r="B21" s="2"/>
      <c r="C21" s="166" t="s">
        <v>112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"/>
    </row>
    <row r="22" spans="1:48" ht="19.5" customHeight="1" thickBot="1" x14ac:dyDescent="0.3">
      <c r="A22" s="2"/>
      <c r="B22" s="2"/>
      <c r="C22" s="14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"/>
    </row>
    <row r="23" spans="1:48" ht="26.25" customHeight="1" thickBot="1" x14ac:dyDescent="0.3">
      <c r="A23" s="240" t="s">
        <v>142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</row>
    <row r="24" spans="1:48" ht="45" customHeight="1" thickBot="1" x14ac:dyDescent="0.3">
      <c r="A24" s="99" t="s">
        <v>8</v>
      </c>
      <c r="B24" s="99" t="s">
        <v>6</v>
      </c>
      <c r="C24" s="101" t="s">
        <v>1</v>
      </c>
      <c r="D24" s="100" t="s">
        <v>7</v>
      </c>
      <c r="E24" s="100" t="s">
        <v>0</v>
      </c>
      <c r="F24" s="242" t="s">
        <v>129</v>
      </c>
      <c r="G24" s="243"/>
      <c r="H24" s="243"/>
      <c r="I24" s="244"/>
      <c r="J24" s="245" t="s">
        <v>135</v>
      </c>
      <c r="K24" s="246"/>
      <c r="L24" s="247"/>
      <c r="M24" s="242" t="s">
        <v>126</v>
      </c>
      <c r="N24" s="243"/>
      <c r="O24" s="243"/>
      <c r="P24" s="244"/>
      <c r="Q24" s="242" t="s">
        <v>132</v>
      </c>
      <c r="R24" s="243"/>
      <c r="S24" s="243"/>
      <c r="T24" s="244"/>
      <c r="U24" s="242" t="s">
        <v>124</v>
      </c>
      <c r="V24" s="243"/>
      <c r="W24" s="243"/>
      <c r="X24" s="244"/>
      <c r="Y24" s="242" t="s">
        <v>127</v>
      </c>
      <c r="Z24" s="243"/>
      <c r="AA24" s="243"/>
      <c r="AB24" s="244"/>
      <c r="AC24" s="242" t="s">
        <v>131</v>
      </c>
      <c r="AD24" s="243"/>
      <c r="AE24" s="243"/>
      <c r="AF24" s="244"/>
      <c r="AG24" s="242" t="s">
        <v>125</v>
      </c>
      <c r="AH24" s="243"/>
      <c r="AI24" s="243"/>
      <c r="AJ24" s="244"/>
      <c r="AK24" s="242" t="s">
        <v>128</v>
      </c>
      <c r="AL24" s="243"/>
      <c r="AM24" s="243"/>
      <c r="AN24" s="243"/>
      <c r="AO24" s="243"/>
      <c r="AP24" s="244"/>
      <c r="AQ24" s="107" t="s">
        <v>2</v>
      </c>
      <c r="AR24" s="154" t="s">
        <v>8</v>
      </c>
    </row>
    <row r="25" spans="1:48" ht="20.100000000000001" customHeight="1" thickBot="1" x14ac:dyDescent="0.3">
      <c r="A25" s="111">
        <f>SUM(AR25)</f>
        <v>1</v>
      </c>
      <c r="B25" s="147">
        <f>SUM(AQ25)</f>
        <v>25</v>
      </c>
      <c r="C25" s="232" t="s">
        <v>3</v>
      </c>
      <c r="D25" s="114">
        <v>71</v>
      </c>
      <c r="E25" s="234" t="s">
        <v>10</v>
      </c>
      <c r="F25" s="126"/>
      <c r="G25" s="126"/>
      <c r="H25" s="126"/>
      <c r="I25" s="119">
        <v>25</v>
      </c>
      <c r="J25" s="148"/>
      <c r="K25" s="148"/>
      <c r="L25" s="148"/>
      <c r="M25" s="126"/>
      <c r="N25" s="126"/>
      <c r="O25" s="126"/>
      <c r="P25" s="119"/>
      <c r="Q25" s="148"/>
      <c r="R25" s="148"/>
      <c r="S25" s="148"/>
      <c r="T25" s="148"/>
      <c r="U25" s="126"/>
      <c r="V25" s="126"/>
      <c r="W25" s="126"/>
      <c r="X25" s="119"/>
      <c r="Y25" s="148"/>
      <c r="Z25" s="148"/>
      <c r="AA25" s="148"/>
      <c r="AB25" s="148"/>
      <c r="AC25" s="126"/>
      <c r="AD25" s="126"/>
      <c r="AE25" s="126"/>
      <c r="AF25" s="119"/>
      <c r="AG25" s="148"/>
      <c r="AH25" s="148"/>
      <c r="AI25" s="148"/>
      <c r="AJ25" s="148"/>
      <c r="AK25" s="126"/>
      <c r="AL25" s="126"/>
      <c r="AM25" s="126"/>
      <c r="AN25" s="126"/>
      <c r="AO25" s="126"/>
      <c r="AP25" s="119"/>
      <c r="AQ25" s="155">
        <f>SUM(I25+P25+X25+AF25+AP25)</f>
        <v>25</v>
      </c>
      <c r="AR25" s="154">
        <v>1</v>
      </c>
    </row>
    <row r="26" spans="1:48" ht="19.5" customHeight="1" thickBot="1" x14ac:dyDescent="0.3">
      <c r="A26" s="111">
        <f>SUM(AR26)</f>
        <v>2</v>
      </c>
      <c r="B26" s="112">
        <f>SUM(AQ26)</f>
        <v>20</v>
      </c>
      <c r="C26" s="232" t="s">
        <v>21</v>
      </c>
      <c r="D26" s="114">
        <v>80</v>
      </c>
      <c r="E26" s="234" t="s">
        <v>26</v>
      </c>
      <c r="F26" s="126"/>
      <c r="G26" s="126"/>
      <c r="H26" s="126"/>
      <c r="I26" s="119">
        <v>20</v>
      </c>
      <c r="J26" s="148"/>
      <c r="K26" s="148"/>
      <c r="L26" s="148"/>
      <c r="M26" s="126"/>
      <c r="N26" s="126"/>
      <c r="O26" s="126"/>
      <c r="P26" s="119"/>
      <c r="Q26" s="167"/>
      <c r="R26" s="167"/>
      <c r="S26" s="167"/>
      <c r="T26" s="167"/>
      <c r="U26" s="126"/>
      <c r="V26" s="126"/>
      <c r="W26" s="126"/>
      <c r="X26" s="119"/>
      <c r="Y26" s="148"/>
      <c r="Z26" s="148"/>
      <c r="AA26" s="148"/>
      <c r="AB26" s="148"/>
      <c r="AC26" s="126"/>
      <c r="AD26" s="126"/>
      <c r="AE26" s="126"/>
      <c r="AF26" s="119"/>
      <c r="AG26" s="148"/>
      <c r="AH26" s="148"/>
      <c r="AI26" s="148"/>
      <c r="AJ26" s="148"/>
      <c r="AK26" s="126"/>
      <c r="AL26" s="126"/>
      <c r="AM26" s="126"/>
      <c r="AN26" s="126"/>
      <c r="AO26" s="126"/>
      <c r="AP26" s="119"/>
      <c r="AQ26" s="155">
        <f>SUM(I26+P26+X26+AF26+AP26)</f>
        <v>20</v>
      </c>
      <c r="AR26" s="154">
        <f>SUM(AR25+1)</f>
        <v>2</v>
      </c>
    </row>
    <row r="27" spans="1:48" ht="20.100000000000001" customHeight="1" thickBot="1" x14ac:dyDescent="0.3">
      <c r="A27" s="112">
        <f>SUM(AR27)</f>
        <v>3</v>
      </c>
      <c r="B27" s="147">
        <f>SUM(AQ27)</f>
        <v>18</v>
      </c>
      <c r="C27" s="232" t="s">
        <v>40</v>
      </c>
      <c r="D27" s="114">
        <v>42</v>
      </c>
      <c r="E27" s="234" t="s">
        <v>10</v>
      </c>
      <c r="F27" s="126"/>
      <c r="G27" s="126"/>
      <c r="H27" s="126"/>
      <c r="I27" s="119">
        <v>18</v>
      </c>
      <c r="J27" s="148"/>
      <c r="K27" s="148"/>
      <c r="L27" s="148"/>
      <c r="M27" s="126"/>
      <c r="N27" s="126"/>
      <c r="O27" s="126"/>
      <c r="P27" s="119"/>
      <c r="Q27" s="148"/>
      <c r="R27" s="148"/>
      <c r="S27" s="148"/>
      <c r="T27" s="148"/>
      <c r="U27" s="126"/>
      <c r="V27" s="126"/>
      <c r="W27" s="126"/>
      <c r="X27" s="119"/>
      <c r="Y27" s="148"/>
      <c r="Z27" s="148"/>
      <c r="AA27" s="148"/>
      <c r="AB27" s="148"/>
      <c r="AC27" s="126"/>
      <c r="AD27" s="126"/>
      <c r="AE27" s="126"/>
      <c r="AF27" s="119"/>
      <c r="AG27" s="148"/>
      <c r="AH27" s="148"/>
      <c r="AI27" s="148"/>
      <c r="AJ27" s="148"/>
      <c r="AK27" s="126"/>
      <c r="AL27" s="126"/>
      <c r="AM27" s="126"/>
      <c r="AN27" s="126"/>
      <c r="AO27" s="126"/>
      <c r="AP27" s="119"/>
      <c r="AQ27" s="155">
        <f>SUM(I27+P27+X27+AF27+AP27)</f>
        <v>18</v>
      </c>
      <c r="AR27" s="154">
        <f t="shared" ref="AR27:AR41" si="30">SUM(AR26+1)</f>
        <v>3</v>
      </c>
    </row>
    <row r="28" spans="1:48" ht="20.100000000000001" customHeight="1" thickBot="1" x14ac:dyDescent="0.3">
      <c r="A28" s="111">
        <f>SUM(AR28)</f>
        <v>4</v>
      </c>
      <c r="B28" s="147">
        <f>SUM(AQ28)</f>
        <v>17</v>
      </c>
      <c r="C28" s="232" t="s">
        <v>15</v>
      </c>
      <c r="D28" s="114">
        <v>70</v>
      </c>
      <c r="E28" s="234" t="s">
        <v>139</v>
      </c>
      <c r="F28" s="126"/>
      <c r="G28" s="126"/>
      <c r="H28" s="126"/>
      <c r="I28" s="119">
        <v>17</v>
      </c>
      <c r="J28" s="148"/>
      <c r="K28" s="148"/>
      <c r="L28" s="148"/>
      <c r="M28" s="126"/>
      <c r="N28" s="126"/>
      <c r="O28" s="126"/>
      <c r="P28" s="119"/>
      <c r="Q28" s="148"/>
      <c r="R28" s="148"/>
      <c r="S28" s="148"/>
      <c r="T28" s="148"/>
      <c r="U28" s="126"/>
      <c r="V28" s="126"/>
      <c r="W28" s="126"/>
      <c r="X28" s="119"/>
      <c r="Y28" s="148"/>
      <c r="Z28" s="148"/>
      <c r="AA28" s="148"/>
      <c r="AB28" s="148"/>
      <c r="AC28" s="126"/>
      <c r="AD28" s="126"/>
      <c r="AE28" s="126"/>
      <c r="AF28" s="119"/>
      <c r="AG28" s="148"/>
      <c r="AH28" s="148"/>
      <c r="AI28" s="148"/>
      <c r="AJ28" s="148"/>
      <c r="AK28" s="126"/>
      <c r="AL28" s="126"/>
      <c r="AM28" s="126"/>
      <c r="AN28" s="126"/>
      <c r="AO28" s="126"/>
      <c r="AP28" s="119"/>
      <c r="AQ28" s="155">
        <f>SUM(I28+P28+X28+AF28+AP28)</f>
        <v>17</v>
      </c>
      <c r="AR28" s="154">
        <f t="shared" si="30"/>
        <v>4</v>
      </c>
      <c r="AT28" s="150"/>
    </row>
    <row r="29" spans="1:48" ht="19.5" customHeight="1" thickBot="1" x14ac:dyDescent="0.3">
      <c r="A29" s="112">
        <f>SUM(AR29)</f>
        <v>5</v>
      </c>
      <c r="B29" s="147">
        <f>SUM(AQ29)</f>
        <v>16</v>
      </c>
      <c r="C29" s="232" t="s">
        <v>48</v>
      </c>
      <c r="D29" s="114">
        <v>43</v>
      </c>
      <c r="E29" s="234" t="s">
        <v>52</v>
      </c>
      <c r="F29" s="126"/>
      <c r="G29" s="126"/>
      <c r="H29" s="126"/>
      <c r="I29" s="119">
        <v>16</v>
      </c>
      <c r="J29" s="148"/>
      <c r="K29" s="148"/>
      <c r="L29" s="148"/>
      <c r="M29" s="126"/>
      <c r="N29" s="126"/>
      <c r="O29" s="126"/>
      <c r="P29" s="119"/>
      <c r="Q29" s="167"/>
      <c r="R29" s="167"/>
      <c r="S29" s="167"/>
      <c r="T29" s="167"/>
      <c r="U29" s="126"/>
      <c r="V29" s="126"/>
      <c r="W29" s="126"/>
      <c r="X29" s="119"/>
      <c r="Y29" s="148"/>
      <c r="Z29" s="148"/>
      <c r="AA29" s="148"/>
      <c r="AB29" s="148"/>
      <c r="AC29" s="126"/>
      <c r="AD29" s="126"/>
      <c r="AE29" s="126"/>
      <c r="AF29" s="119"/>
      <c r="AG29" s="148"/>
      <c r="AH29" s="148"/>
      <c r="AI29" s="148"/>
      <c r="AJ29" s="148"/>
      <c r="AK29" s="126"/>
      <c r="AL29" s="126"/>
      <c r="AM29" s="126"/>
      <c r="AN29" s="126"/>
      <c r="AO29" s="126"/>
      <c r="AP29" s="119"/>
      <c r="AQ29" s="155">
        <f>SUM(I29+P29+X29+AF29+AP29)</f>
        <v>16</v>
      </c>
      <c r="AR29" s="154">
        <f t="shared" si="30"/>
        <v>5</v>
      </c>
      <c r="AU29" s="219"/>
      <c r="AV29" t="s">
        <v>113</v>
      </c>
    </row>
    <row r="30" spans="1:48" ht="20.100000000000001" customHeight="1" thickBot="1" x14ac:dyDescent="0.3">
      <c r="A30" s="111">
        <f t="shared" ref="A30" si="31">SUM(AR30)</f>
        <v>6</v>
      </c>
      <c r="B30" s="131">
        <f t="shared" ref="B30" si="32">SUM(AQ30)</f>
        <v>15</v>
      </c>
      <c r="C30" s="233" t="s">
        <v>102</v>
      </c>
      <c r="D30" s="133">
        <v>85</v>
      </c>
      <c r="E30" s="235" t="s">
        <v>103</v>
      </c>
      <c r="F30" s="126"/>
      <c r="G30" s="126"/>
      <c r="H30" s="126"/>
      <c r="I30" s="119">
        <v>15</v>
      </c>
      <c r="J30" s="148"/>
      <c r="K30" s="148"/>
      <c r="L30" s="148"/>
      <c r="M30" s="126"/>
      <c r="N30" s="126"/>
      <c r="O30" s="126"/>
      <c r="P30" s="119"/>
      <c r="Q30" s="148"/>
      <c r="R30" s="148"/>
      <c r="S30" s="148"/>
      <c r="T30" s="148"/>
      <c r="U30" s="126"/>
      <c r="V30" s="126"/>
      <c r="W30" s="126"/>
      <c r="X30" s="119"/>
      <c r="Y30" s="148"/>
      <c r="Z30" s="148"/>
      <c r="AA30" s="148"/>
      <c r="AB30" s="148"/>
      <c r="AC30" s="137"/>
      <c r="AD30" s="137"/>
      <c r="AE30" s="137"/>
      <c r="AF30" s="138"/>
      <c r="AG30" s="148"/>
      <c r="AH30" s="148"/>
      <c r="AI30" s="148"/>
      <c r="AJ30" s="148"/>
      <c r="AK30" s="126"/>
      <c r="AL30" s="126"/>
      <c r="AM30" s="126"/>
      <c r="AN30" s="126"/>
      <c r="AO30" s="126"/>
      <c r="AP30" s="119"/>
      <c r="AQ30" s="155">
        <f>SUM(I30+P30+X30+AF30+AP30)</f>
        <v>15</v>
      </c>
      <c r="AR30" s="154">
        <f t="shared" si="30"/>
        <v>6</v>
      </c>
      <c r="AU30" s="150"/>
      <c r="AV30" s="150"/>
    </row>
    <row r="31" spans="1:48" ht="20.100000000000001" customHeight="1" thickBot="1" x14ac:dyDescent="0.3">
      <c r="A31" s="111">
        <f>SUM(AR31)</f>
        <v>7</v>
      </c>
      <c r="B31" s="147">
        <f>SUM(AQ31)</f>
        <v>14</v>
      </c>
      <c r="C31" s="232" t="s">
        <v>23</v>
      </c>
      <c r="D31" s="114">
        <v>55</v>
      </c>
      <c r="E31" s="234" t="s">
        <v>16</v>
      </c>
      <c r="F31" s="126"/>
      <c r="G31" s="126"/>
      <c r="H31" s="126"/>
      <c r="I31" s="119">
        <v>14</v>
      </c>
      <c r="J31" s="148"/>
      <c r="K31" s="148"/>
      <c r="L31" s="148"/>
      <c r="M31" s="126"/>
      <c r="N31" s="126"/>
      <c r="O31" s="126"/>
      <c r="P31" s="119"/>
      <c r="Q31" s="148"/>
      <c r="R31" s="148"/>
      <c r="S31" s="148"/>
      <c r="T31" s="148"/>
      <c r="U31" s="126"/>
      <c r="V31" s="126"/>
      <c r="W31" s="126"/>
      <c r="X31" s="119"/>
      <c r="Y31" s="148"/>
      <c r="Z31" s="148"/>
      <c r="AA31" s="148"/>
      <c r="AB31" s="148"/>
      <c r="AC31" s="126"/>
      <c r="AD31" s="126"/>
      <c r="AE31" s="126"/>
      <c r="AF31" s="119"/>
      <c r="AG31" s="148"/>
      <c r="AH31" s="148"/>
      <c r="AI31" s="148"/>
      <c r="AJ31" s="148"/>
      <c r="AK31" s="126"/>
      <c r="AL31" s="126"/>
      <c r="AM31" s="126"/>
      <c r="AN31" s="126"/>
      <c r="AO31" s="126"/>
      <c r="AP31" s="119"/>
      <c r="AQ31" s="155">
        <f>SUM(I31+P31+X31+AF31+AP31)</f>
        <v>14</v>
      </c>
      <c r="AR31" s="154">
        <f t="shared" si="30"/>
        <v>7</v>
      </c>
    </row>
    <row r="32" spans="1:48" ht="20.100000000000001" customHeight="1" thickBot="1" x14ac:dyDescent="0.3">
      <c r="A32" s="112">
        <f>SUM(AR32)</f>
        <v>8</v>
      </c>
      <c r="B32" s="147">
        <f>SUM(AQ32)</f>
        <v>13</v>
      </c>
      <c r="C32" s="232" t="s">
        <v>13</v>
      </c>
      <c r="D32" s="114">
        <v>11</v>
      </c>
      <c r="E32" s="234" t="s">
        <v>10</v>
      </c>
      <c r="F32" s="126"/>
      <c r="G32" s="126"/>
      <c r="H32" s="126"/>
      <c r="I32" s="119">
        <v>13</v>
      </c>
      <c r="J32" s="148"/>
      <c r="K32" s="148"/>
      <c r="L32" s="148"/>
      <c r="M32" s="126"/>
      <c r="N32" s="126"/>
      <c r="O32" s="126"/>
      <c r="P32" s="119"/>
      <c r="Q32" s="148"/>
      <c r="R32" s="148"/>
      <c r="S32" s="148"/>
      <c r="T32" s="148"/>
      <c r="U32" s="126"/>
      <c r="V32" s="126"/>
      <c r="W32" s="126"/>
      <c r="X32" s="119"/>
      <c r="Y32" s="148"/>
      <c r="Z32" s="148"/>
      <c r="AA32" s="148"/>
      <c r="AB32" s="148"/>
      <c r="AC32" s="126"/>
      <c r="AD32" s="126"/>
      <c r="AE32" s="126"/>
      <c r="AF32" s="119"/>
      <c r="AG32" s="148"/>
      <c r="AH32" s="148"/>
      <c r="AI32" s="148"/>
      <c r="AJ32" s="148"/>
      <c r="AK32" s="126"/>
      <c r="AL32" s="126"/>
      <c r="AM32" s="126"/>
      <c r="AN32" s="126"/>
      <c r="AO32" s="126"/>
      <c r="AP32" s="119"/>
      <c r="AQ32" s="155">
        <f>SUM(I32+P32+X32+AF32+AP32)</f>
        <v>13</v>
      </c>
      <c r="AR32" s="154">
        <f t="shared" si="30"/>
        <v>8</v>
      </c>
    </row>
    <row r="33" spans="1:49" ht="20.100000000000001" customHeight="1" thickBot="1" x14ac:dyDescent="0.3">
      <c r="A33" s="112">
        <f>SUM(AR33)</f>
        <v>9</v>
      </c>
      <c r="B33" s="147">
        <f>SUM(AQ33)</f>
        <v>0</v>
      </c>
      <c r="C33" s="184" t="s">
        <v>136</v>
      </c>
      <c r="D33" s="114">
        <v>94</v>
      </c>
      <c r="E33" s="234" t="s">
        <v>123</v>
      </c>
      <c r="F33" s="137"/>
      <c r="G33" s="137"/>
      <c r="H33" s="137"/>
      <c r="I33" s="138">
        <v>0</v>
      </c>
      <c r="J33" s="148"/>
      <c r="K33" s="148"/>
      <c r="L33" s="148"/>
      <c r="M33" s="137"/>
      <c r="N33" s="137"/>
      <c r="O33" s="137"/>
      <c r="P33" s="138"/>
      <c r="Q33" s="148"/>
      <c r="R33" s="148"/>
      <c r="S33" s="148"/>
      <c r="T33" s="148"/>
      <c r="U33" s="137"/>
      <c r="V33" s="137"/>
      <c r="W33" s="137"/>
      <c r="X33" s="138"/>
      <c r="Y33" s="148"/>
      <c r="Z33" s="148"/>
      <c r="AA33" s="148"/>
      <c r="AB33" s="148"/>
      <c r="AC33" s="137"/>
      <c r="AD33" s="137"/>
      <c r="AE33" s="137"/>
      <c r="AF33" s="138"/>
      <c r="AG33" s="148"/>
      <c r="AH33" s="148"/>
      <c r="AI33" s="148"/>
      <c r="AJ33" s="148"/>
      <c r="AK33" s="137"/>
      <c r="AL33" s="137"/>
      <c r="AM33" s="137"/>
      <c r="AN33" s="137"/>
      <c r="AO33" s="137"/>
      <c r="AP33" s="138"/>
      <c r="AQ33" s="155">
        <f>SUM(I33+P33+X33+AF33+AP33)</f>
        <v>0</v>
      </c>
      <c r="AR33" s="154">
        <f t="shared" si="30"/>
        <v>9</v>
      </c>
    </row>
    <row r="34" spans="1:49" ht="20.100000000000001" customHeight="1" thickBot="1" x14ac:dyDescent="0.3">
      <c r="A34" s="111">
        <f t="shared" ref="A34" si="33">SUM(AR34)</f>
        <v>10</v>
      </c>
      <c r="B34" s="147">
        <f t="shared" ref="B34" si="34">SUM(AQ34)</f>
        <v>0</v>
      </c>
      <c r="C34" s="232" t="s">
        <v>39</v>
      </c>
      <c r="D34" s="114">
        <v>69</v>
      </c>
      <c r="E34" s="234" t="s">
        <v>27</v>
      </c>
      <c r="F34" s="126"/>
      <c r="G34" s="126"/>
      <c r="H34" s="126"/>
      <c r="I34" s="119">
        <v>0</v>
      </c>
      <c r="J34" s="148"/>
      <c r="K34" s="148"/>
      <c r="L34" s="148"/>
      <c r="M34" s="126"/>
      <c r="N34" s="126"/>
      <c r="O34" s="126"/>
      <c r="P34" s="119"/>
      <c r="Q34" s="148"/>
      <c r="R34" s="148"/>
      <c r="S34" s="148"/>
      <c r="T34" s="148"/>
      <c r="U34" s="126"/>
      <c r="V34" s="126"/>
      <c r="W34" s="126"/>
      <c r="X34" s="119"/>
      <c r="Y34" s="148"/>
      <c r="Z34" s="148"/>
      <c r="AA34" s="148"/>
      <c r="AB34" s="148"/>
      <c r="AC34" s="126"/>
      <c r="AD34" s="126"/>
      <c r="AE34" s="126"/>
      <c r="AF34" s="119"/>
      <c r="AG34" s="148"/>
      <c r="AH34" s="148"/>
      <c r="AI34" s="148"/>
      <c r="AJ34" s="148"/>
      <c r="AK34" s="126"/>
      <c r="AL34" s="126"/>
      <c r="AM34" s="126"/>
      <c r="AN34" s="126"/>
      <c r="AO34" s="126"/>
      <c r="AP34" s="119"/>
      <c r="AQ34" s="155">
        <f>SUM(I34+P34+X34+AF34+AP34)</f>
        <v>0</v>
      </c>
      <c r="AR34" s="154">
        <f t="shared" si="30"/>
        <v>10</v>
      </c>
    </row>
    <row r="35" spans="1:49" ht="20.100000000000001" customHeight="1" thickBot="1" x14ac:dyDescent="0.3">
      <c r="A35" s="111">
        <f>SUM(AR35)</f>
        <v>11</v>
      </c>
      <c r="B35" s="147">
        <f>SUM(AQ35)</f>
        <v>0</v>
      </c>
      <c r="C35" s="232" t="s">
        <v>49</v>
      </c>
      <c r="D35" s="114">
        <v>10</v>
      </c>
      <c r="E35" s="234" t="s">
        <v>101</v>
      </c>
      <c r="F35" s="126"/>
      <c r="G35" s="126"/>
      <c r="H35" s="126"/>
      <c r="I35" s="119">
        <v>0</v>
      </c>
      <c r="J35" s="148"/>
      <c r="K35" s="148"/>
      <c r="L35" s="148"/>
      <c r="M35" s="126"/>
      <c r="N35" s="126"/>
      <c r="O35" s="126"/>
      <c r="P35" s="119"/>
      <c r="Q35" s="148"/>
      <c r="R35" s="148"/>
      <c r="S35" s="148"/>
      <c r="T35" s="148"/>
      <c r="U35" s="126"/>
      <c r="V35" s="126"/>
      <c r="W35" s="126"/>
      <c r="X35" s="119"/>
      <c r="Y35" s="148"/>
      <c r="Z35" s="148"/>
      <c r="AA35" s="148"/>
      <c r="AB35" s="148"/>
      <c r="AC35" s="126"/>
      <c r="AD35" s="126"/>
      <c r="AE35" s="126"/>
      <c r="AF35" s="119"/>
      <c r="AG35" s="148"/>
      <c r="AH35" s="148"/>
      <c r="AI35" s="148"/>
      <c r="AJ35" s="148"/>
      <c r="AK35" s="126"/>
      <c r="AL35" s="126"/>
      <c r="AM35" s="126"/>
      <c r="AN35" s="126"/>
      <c r="AO35" s="126"/>
      <c r="AP35" s="119"/>
      <c r="AQ35" s="155">
        <f>SUM(I35+P35+X35+AF35+AP35)</f>
        <v>0</v>
      </c>
      <c r="AR35" s="154">
        <f t="shared" si="30"/>
        <v>11</v>
      </c>
      <c r="AU35" s="150"/>
    </row>
    <row r="36" spans="1:49" ht="20.100000000000001" customHeight="1" thickBot="1" x14ac:dyDescent="0.3">
      <c r="A36" s="112">
        <f>SUM(AR36)</f>
        <v>12</v>
      </c>
      <c r="B36" s="147">
        <f>SUM(AQ36)</f>
        <v>0</v>
      </c>
      <c r="C36" s="232" t="s">
        <v>138</v>
      </c>
      <c r="D36" s="114">
        <v>28</v>
      </c>
      <c r="E36" s="234" t="s">
        <v>11</v>
      </c>
      <c r="F36" s="126"/>
      <c r="G36" s="126"/>
      <c r="H36" s="126"/>
      <c r="I36" s="119">
        <v>0</v>
      </c>
      <c r="J36" s="167"/>
      <c r="K36" s="167"/>
      <c r="L36" s="167"/>
      <c r="M36" s="126"/>
      <c r="N36" s="126"/>
      <c r="O36" s="126"/>
      <c r="P36" s="119"/>
      <c r="Q36" s="167"/>
      <c r="R36" s="167"/>
      <c r="S36" s="167"/>
      <c r="T36" s="167"/>
      <c r="U36" s="126"/>
      <c r="V36" s="126"/>
      <c r="W36" s="126"/>
      <c r="X36" s="119"/>
      <c r="Y36" s="167"/>
      <c r="Z36" s="167"/>
      <c r="AA36" s="167"/>
      <c r="AB36" s="167"/>
      <c r="AC36" s="126"/>
      <c r="AD36" s="126"/>
      <c r="AE36" s="126"/>
      <c r="AF36" s="119"/>
      <c r="AG36" s="167"/>
      <c r="AH36" s="167"/>
      <c r="AI36" s="167"/>
      <c r="AJ36" s="167"/>
      <c r="AK36" s="126"/>
      <c r="AL36" s="126"/>
      <c r="AM36" s="126"/>
      <c r="AN36" s="126"/>
      <c r="AO36" s="126"/>
      <c r="AP36" s="119"/>
      <c r="AQ36" s="155">
        <f>SUM(I36+P36+X36+AF36+AP36)</f>
        <v>0</v>
      </c>
      <c r="AR36" s="154">
        <f t="shared" si="30"/>
        <v>12</v>
      </c>
    </row>
    <row r="37" spans="1:49" ht="20.100000000000001" customHeight="1" thickBot="1" x14ac:dyDescent="0.3">
      <c r="A37" s="111">
        <f t="shared" ref="A37" si="35">SUM(AR37)</f>
        <v>13</v>
      </c>
      <c r="B37" s="131">
        <f>SUM(AQ37)</f>
        <v>0</v>
      </c>
      <c r="C37" s="232" t="s">
        <v>93</v>
      </c>
      <c r="D37" s="114">
        <v>75</v>
      </c>
      <c r="E37" s="234" t="s">
        <v>9</v>
      </c>
      <c r="F37" s="126"/>
      <c r="G37" s="126"/>
      <c r="H37" s="126"/>
      <c r="I37" s="119">
        <v>0</v>
      </c>
      <c r="J37" s="148"/>
      <c r="K37" s="148"/>
      <c r="L37" s="148"/>
      <c r="M37" s="126"/>
      <c r="N37" s="126"/>
      <c r="O37" s="126"/>
      <c r="P37" s="119"/>
      <c r="Q37" s="148"/>
      <c r="R37" s="148"/>
      <c r="S37" s="148"/>
      <c r="T37" s="148"/>
      <c r="U37" s="126"/>
      <c r="V37" s="126"/>
      <c r="W37" s="126"/>
      <c r="X37" s="119"/>
      <c r="Y37" s="148"/>
      <c r="Z37" s="148"/>
      <c r="AA37" s="148"/>
      <c r="AB37" s="148"/>
      <c r="AC37" s="137"/>
      <c r="AD37" s="137"/>
      <c r="AE37" s="137"/>
      <c r="AF37" s="138"/>
      <c r="AG37" s="148"/>
      <c r="AH37" s="148"/>
      <c r="AI37" s="148"/>
      <c r="AJ37" s="148"/>
      <c r="AK37" s="126"/>
      <c r="AL37" s="126"/>
      <c r="AM37" s="126"/>
      <c r="AN37" s="126"/>
      <c r="AO37" s="126"/>
      <c r="AP37" s="119"/>
      <c r="AQ37" s="155">
        <f>SUM(I37+P37+X37+AF37+AP37)</f>
        <v>0</v>
      </c>
      <c r="AR37" s="154">
        <f t="shared" si="30"/>
        <v>13</v>
      </c>
    </row>
    <row r="38" spans="1:49" ht="20.100000000000001" customHeight="1" thickBot="1" x14ac:dyDescent="0.3">
      <c r="A38" s="111">
        <f>SUM(AR38)</f>
        <v>14</v>
      </c>
      <c r="B38" s="147">
        <f>SUM(AQ38)</f>
        <v>0</v>
      </c>
      <c r="C38" s="213" t="s">
        <v>25</v>
      </c>
      <c r="D38" s="128">
        <v>92</v>
      </c>
      <c r="E38" s="129" t="s">
        <v>28</v>
      </c>
      <c r="F38" s="126"/>
      <c r="G38" s="126"/>
      <c r="H38" s="126"/>
      <c r="I38" s="119">
        <v>0</v>
      </c>
      <c r="J38" s="148"/>
      <c r="K38" s="148"/>
      <c r="L38" s="148"/>
      <c r="M38" s="126"/>
      <c r="N38" s="126"/>
      <c r="O38" s="126"/>
      <c r="P38" s="119"/>
      <c r="Q38" s="148"/>
      <c r="R38" s="148"/>
      <c r="S38" s="148"/>
      <c r="T38" s="148"/>
      <c r="U38" s="126"/>
      <c r="V38" s="126"/>
      <c r="W38" s="126"/>
      <c r="X38" s="119"/>
      <c r="Y38" s="148"/>
      <c r="Z38" s="148"/>
      <c r="AA38" s="148"/>
      <c r="AB38" s="148"/>
      <c r="AC38" s="126"/>
      <c r="AD38" s="126"/>
      <c r="AE38" s="126"/>
      <c r="AF38" s="119"/>
      <c r="AG38" s="148"/>
      <c r="AH38" s="148"/>
      <c r="AI38" s="148"/>
      <c r="AJ38" s="148"/>
      <c r="AK38" s="126"/>
      <c r="AL38" s="126"/>
      <c r="AM38" s="126"/>
      <c r="AN38" s="126"/>
      <c r="AO38" s="126"/>
      <c r="AP38" s="119"/>
      <c r="AQ38" s="155">
        <f>SUM(I38+P38+X38+AF38+AP38)</f>
        <v>0</v>
      </c>
      <c r="AR38" s="154">
        <f t="shared" si="30"/>
        <v>14</v>
      </c>
    </row>
    <row r="39" spans="1:49" ht="20.100000000000001" customHeight="1" thickBot="1" x14ac:dyDescent="0.3">
      <c r="A39" s="111">
        <f>SUM(AR39)</f>
        <v>15</v>
      </c>
      <c r="B39" s="112">
        <f>SUM(AQ39)</f>
        <v>0</v>
      </c>
      <c r="C39" s="232" t="s">
        <v>100</v>
      </c>
      <c r="D39" s="114">
        <v>6</v>
      </c>
      <c r="E39" s="115" t="s">
        <v>4</v>
      </c>
      <c r="F39" s="126"/>
      <c r="G39" s="126"/>
      <c r="H39" s="126"/>
      <c r="I39" s="119">
        <v>0</v>
      </c>
      <c r="J39" s="187"/>
      <c r="K39" s="187"/>
      <c r="L39" s="187"/>
      <c r="M39" s="126"/>
      <c r="N39" s="126"/>
      <c r="O39" s="126"/>
      <c r="P39" s="119"/>
      <c r="Q39" s="187"/>
      <c r="R39" s="187"/>
      <c r="S39" s="187"/>
      <c r="T39" s="187"/>
      <c r="U39" s="126"/>
      <c r="V39" s="126"/>
      <c r="W39" s="126"/>
      <c r="X39" s="119"/>
      <c r="Y39" s="187"/>
      <c r="Z39" s="187"/>
      <c r="AA39" s="187"/>
      <c r="AB39" s="187"/>
      <c r="AC39" s="126"/>
      <c r="AD39" s="126"/>
      <c r="AE39" s="126"/>
      <c r="AF39" s="119"/>
      <c r="AG39" s="187"/>
      <c r="AH39" s="187"/>
      <c r="AI39" s="187"/>
      <c r="AJ39" s="187"/>
      <c r="AK39" s="126"/>
      <c r="AL39" s="126"/>
      <c r="AM39" s="126"/>
      <c r="AN39" s="126"/>
      <c r="AO39" s="126"/>
      <c r="AP39" s="188"/>
      <c r="AQ39" s="155">
        <f>SUM(I39+P39+X39+AF39+AP39)</f>
        <v>0</v>
      </c>
      <c r="AR39" s="154">
        <f t="shared" si="30"/>
        <v>15</v>
      </c>
      <c r="AV39" s="150"/>
      <c r="AW39" s="150"/>
    </row>
    <row r="40" spans="1:49" ht="20.100000000000001" customHeight="1" thickBot="1" x14ac:dyDescent="0.3">
      <c r="A40" s="112">
        <f>SUM(AR40)</f>
        <v>16</v>
      </c>
      <c r="B40" s="147">
        <f t="shared" ref="B40" si="36">SUM(AQ40)</f>
        <v>0</v>
      </c>
      <c r="C40" s="184" t="s">
        <v>36</v>
      </c>
      <c r="D40" s="114">
        <v>3</v>
      </c>
      <c r="E40" s="115" t="s">
        <v>104</v>
      </c>
      <c r="F40" s="126"/>
      <c r="G40" s="126"/>
      <c r="H40" s="126"/>
      <c r="I40" s="119">
        <v>0</v>
      </c>
      <c r="J40" s="148"/>
      <c r="K40" s="148"/>
      <c r="L40" s="148"/>
      <c r="M40" s="126"/>
      <c r="N40" s="126"/>
      <c r="O40" s="126"/>
      <c r="P40" s="119"/>
      <c r="Q40" s="148"/>
      <c r="R40" s="148"/>
      <c r="S40" s="148"/>
      <c r="T40" s="148"/>
      <c r="U40" s="126"/>
      <c r="V40" s="126"/>
      <c r="W40" s="126"/>
      <c r="X40" s="119"/>
      <c r="Y40" s="148"/>
      <c r="Z40" s="148"/>
      <c r="AA40" s="148"/>
      <c r="AB40" s="148"/>
      <c r="AC40" s="126"/>
      <c r="AD40" s="126"/>
      <c r="AE40" s="126"/>
      <c r="AF40" s="119"/>
      <c r="AG40" s="148"/>
      <c r="AH40" s="148"/>
      <c r="AI40" s="148"/>
      <c r="AJ40" s="148"/>
      <c r="AK40" s="126"/>
      <c r="AL40" s="126"/>
      <c r="AM40" s="126"/>
      <c r="AN40" s="126"/>
      <c r="AO40" s="126"/>
      <c r="AP40" s="119"/>
      <c r="AQ40" s="155">
        <f>SUM(I40+P40+X40+AF40+AP40)</f>
        <v>0</v>
      </c>
      <c r="AR40" s="154">
        <f t="shared" si="30"/>
        <v>16</v>
      </c>
    </row>
    <row r="41" spans="1:49" ht="18.75" customHeight="1" thickBot="1" x14ac:dyDescent="0.3">
      <c r="A41" s="111">
        <f t="shared" ref="A41" si="37">SUM(AR41)</f>
        <v>17</v>
      </c>
      <c r="B41" s="147">
        <f t="shared" ref="B41" si="38">SUM(AQ41)</f>
        <v>0</v>
      </c>
      <c r="C41" s="184" t="s">
        <v>114</v>
      </c>
      <c r="D41" s="114">
        <v>12</v>
      </c>
      <c r="E41" s="115" t="s">
        <v>115</v>
      </c>
      <c r="F41" s="126"/>
      <c r="G41" s="126"/>
      <c r="H41" s="126"/>
      <c r="I41" s="119">
        <v>0</v>
      </c>
      <c r="J41" s="148"/>
      <c r="K41" s="148"/>
      <c r="L41" s="148"/>
      <c r="M41" s="126"/>
      <c r="N41" s="126"/>
      <c r="O41" s="126"/>
      <c r="P41" s="119"/>
      <c r="Q41" s="148"/>
      <c r="R41" s="148"/>
      <c r="S41" s="148"/>
      <c r="T41" s="148"/>
      <c r="U41" s="126"/>
      <c r="V41" s="126"/>
      <c r="W41" s="126"/>
      <c r="X41" s="119"/>
      <c r="Y41" s="148"/>
      <c r="Z41" s="148"/>
      <c r="AA41" s="148"/>
      <c r="AB41" s="148"/>
      <c r="AC41" s="126"/>
      <c r="AD41" s="126"/>
      <c r="AE41" s="126"/>
      <c r="AF41" s="119"/>
      <c r="AG41" s="148"/>
      <c r="AH41" s="148"/>
      <c r="AI41" s="148"/>
      <c r="AJ41" s="148"/>
      <c r="AK41" s="126"/>
      <c r="AL41" s="126"/>
      <c r="AM41" s="126"/>
      <c r="AN41" s="126"/>
      <c r="AO41" s="126"/>
      <c r="AP41" s="119"/>
      <c r="AQ41" s="155">
        <f>SUM(I41+P41+X41+AF41+AP41)</f>
        <v>0</v>
      </c>
      <c r="AR41" s="154">
        <f t="shared" si="30"/>
        <v>17</v>
      </c>
    </row>
    <row r="42" spans="1:49" ht="20.25" customHeight="1" thickBot="1" x14ac:dyDescent="0.3">
      <c r="AP42" s="1"/>
      <c r="AQ42" s="1"/>
    </row>
    <row r="43" spans="1:49" ht="25.5" customHeight="1" thickBot="1" x14ac:dyDescent="0.3">
      <c r="A43" s="257" t="s">
        <v>110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8"/>
    </row>
    <row r="44" spans="1:49" ht="45" customHeight="1" thickBot="1" x14ac:dyDescent="0.3">
      <c r="A44" s="98" t="s">
        <v>8</v>
      </c>
      <c r="B44" s="99" t="s">
        <v>6</v>
      </c>
      <c r="C44" s="100" t="s">
        <v>1</v>
      </c>
      <c r="D44" s="100" t="s">
        <v>7</v>
      </c>
      <c r="E44" s="100" t="s">
        <v>0</v>
      </c>
      <c r="F44" s="242" t="s">
        <v>129</v>
      </c>
      <c r="G44" s="243"/>
      <c r="H44" s="243"/>
      <c r="I44" s="244"/>
      <c r="J44" s="245" t="s">
        <v>135</v>
      </c>
      <c r="K44" s="246"/>
      <c r="L44" s="247"/>
      <c r="M44" s="242" t="s">
        <v>126</v>
      </c>
      <c r="N44" s="243"/>
      <c r="O44" s="243"/>
      <c r="P44" s="244"/>
      <c r="Q44" s="242" t="s">
        <v>132</v>
      </c>
      <c r="R44" s="243"/>
      <c r="S44" s="243"/>
      <c r="T44" s="244"/>
      <c r="U44" s="242" t="s">
        <v>124</v>
      </c>
      <c r="V44" s="243"/>
      <c r="W44" s="243"/>
      <c r="X44" s="244"/>
      <c r="Y44" s="242" t="s">
        <v>127</v>
      </c>
      <c r="Z44" s="243"/>
      <c r="AA44" s="243"/>
      <c r="AB44" s="244"/>
      <c r="AC44" s="242" t="s">
        <v>131</v>
      </c>
      <c r="AD44" s="243"/>
      <c r="AE44" s="243"/>
      <c r="AF44" s="244"/>
      <c r="AG44" s="242" t="s">
        <v>125</v>
      </c>
      <c r="AH44" s="243"/>
      <c r="AI44" s="243"/>
      <c r="AJ44" s="244"/>
      <c r="AK44" s="242" t="s">
        <v>128</v>
      </c>
      <c r="AL44" s="243"/>
      <c r="AM44" s="243"/>
      <c r="AN44" s="243"/>
      <c r="AO44" s="243"/>
      <c r="AP44" s="244"/>
      <c r="AQ44" s="108" t="s">
        <v>2</v>
      </c>
      <c r="AR44" s="110" t="s">
        <v>8</v>
      </c>
    </row>
    <row r="45" spans="1:49" ht="20.100000000000001" customHeight="1" x14ac:dyDescent="0.25">
      <c r="A45" s="111">
        <f>SUM(AR45)</f>
        <v>1</v>
      </c>
      <c r="B45" s="112">
        <f>SUM(AQ45)</f>
        <v>75</v>
      </c>
      <c r="C45" s="113" t="s">
        <v>3</v>
      </c>
      <c r="D45" s="114">
        <v>71</v>
      </c>
      <c r="E45" s="115" t="s">
        <v>10</v>
      </c>
      <c r="F45" s="126">
        <v>25</v>
      </c>
      <c r="G45" s="126">
        <v>25</v>
      </c>
      <c r="H45" s="126">
        <v>25</v>
      </c>
      <c r="I45" s="119">
        <f>SUM(F45:H45)</f>
        <v>75</v>
      </c>
      <c r="J45" s="139"/>
      <c r="K45" s="143"/>
      <c r="L45" s="144"/>
      <c r="M45" s="126"/>
      <c r="N45" s="126"/>
      <c r="O45" s="126"/>
      <c r="P45" s="119">
        <f t="shared" ref="P45:P54" si="39">SUM(M45:O45)</f>
        <v>0</v>
      </c>
      <c r="Q45" s="223"/>
      <c r="R45" s="223"/>
      <c r="S45" s="223"/>
      <c r="T45" s="223"/>
      <c r="U45" s="126"/>
      <c r="V45" s="126"/>
      <c r="W45" s="126"/>
      <c r="X45" s="119">
        <f t="shared" ref="X45:X52" si="40">SUM(U45:W45)</f>
        <v>0</v>
      </c>
      <c r="Y45" s="126"/>
      <c r="Z45" s="126"/>
      <c r="AA45" s="126"/>
      <c r="AB45" s="119">
        <f>SUM(Y45:AA45)</f>
        <v>0</v>
      </c>
      <c r="AC45" s="141"/>
      <c r="AD45" s="141"/>
      <c r="AE45" s="141"/>
      <c r="AF45" s="141"/>
      <c r="AG45" s="126"/>
      <c r="AH45" s="126"/>
      <c r="AI45" s="126"/>
      <c r="AJ45" s="119">
        <f>SUM(AG45:AI45)</f>
        <v>0</v>
      </c>
      <c r="AK45" s="126"/>
      <c r="AL45" s="126"/>
      <c r="AM45" s="126"/>
      <c r="AN45" s="126"/>
      <c r="AO45" s="126"/>
      <c r="AP45" s="119">
        <f>SUM(AK45:AO45)</f>
        <v>0</v>
      </c>
      <c r="AQ45" s="108">
        <f>SUM(I45+X45+P45+AB45+AJ45+AP45)</f>
        <v>75</v>
      </c>
      <c r="AR45" s="109">
        <v>1</v>
      </c>
    </row>
    <row r="46" spans="1:49" ht="20.100000000000001" customHeight="1" x14ac:dyDescent="0.25">
      <c r="A46" s="111">
        <f t="shared" ref="A46" si="41">SUM(AR46)</f>
        <v>2</v>
      </c>
      <c r="B46" s="112">
        <f t="shared" ref="B46" si="42">SUM(AQ46)</f>
        <v>55</v>
      </c>
      <c r="C46" s="113" t="s">
        <v>21</v>
      </c>
      <c r="D46" s="114">
        <v>80</v>
      </c>
      <c r="E46" s="115" t="s">
        <v>26</v>
      </c>
      <c r="F46" s="126">
        <v>18</v>
      </c>
      <c r="G46" s="126">
        <v>17</v>
      </c>
      <c r="H46" s="126">
        <v>20</v>
      </c>
      <c r="I46" s="119">
        <f t="shared" ref="I46" si="43">SUM(F46:H46)</f>
        <v>55</v>
      </c>
      <c r="J46" s="145"/>
      <c r="K46" s="146"/>
      <c r="L46" s="146"/>
      <c r="M46" s="126"/>
      <c r="N46" s="126"/>
      <c r="O46" s="126"/>
      <c r="P46" s="119">
        <f t="shared" si="39"/>
        <v>0</v>
      </c>
      <c r="Q46" s="223"/>
      <c r="R46" s="223"/>
      <c r="S46" s="223"/>
      <c r="T46" s="223"/>
      <c r="U46" s="126"/>
      <c r="V46" s="126"/>
      <c r="W46" s="126"/>
      <c r="X46" s="119">
        <f t="shared" si="40"/>
        <v>0</v>
      </c>
      <c r="Y46" s="126"/>
      <c r="Z46" s="126"/>
      <c r="AA46" s="126"/>
      <c r="AB46" s="119">
        <f t="shared" ref="AB46:AB58" si="44">SUM(Y46:AA46)</f>
        <v>0</v>
      </c>
      <c r="AC46" s="141"/>
      <c r="AD46" s="141"/>
      <c r="AE46" s="141"/>
      <c r="AF46" s="141"/>
      <c r="AG46" s="126"/>
      <c r="AH46" s="126"/>
      <c r="AI46" s="126"/>
      <c r="AJ46" s="119">
        <f>SUM(AG46:AI46)</f>
        <v>0</v>
      </c>
      <c r="AK46" s="126"/>
      <c r="AL46" s="126"/>
      <c r="AM46" s="126"/>
      <c r="AN46" s="126"/>
      <c r="AO46" s="126"/>
      <c r="AP46" s="119">
        <f>SUM(AK46:AO46)</f>
        <v>0</v>
      </c>
      <c r="AQ46" s="108">
        <f>SUM(I46+X46+P46+AB46+AJ46+AP46)</f>
        <v>55</v>
      </c>
      <c r="AR46" s="109">
        <f>SUM(AR45+1)</f>
        <v>2</v>
      </c>
    </row>
    <row r="47" spans="1:49" ht="20.100000000000001" customHeight="1" x14ac:dyDescent="0.25">
      <c r="A47" s="111">
        <f t="shared" ref="A47:A52" si="45">SUM(AR47)</f>
        <v>3</v>
      </c>
      <c r="B47" s="112">
        <f t="shared" ref="B47:B52" si="46">SUM(AQ47)</f>
        <v>55</v>
      </c>
      <c r="C47" s="113" t="s">
        <v>40</v>
      </c>
      <c r="D47" s="114">
        <v>42</v>
      </c>
      <c r="E47" s="115" t="s">
        <v>10</v>
      </c>
      <c r="F47" s="126">
        <v>17</v>
      </c>
      <c r="G47" s="126">
        <v>20</v>
      </c>
      <c r="H47" s="126">
        <v>18</v>
      </c>
      <c r="I47" s="119">
        <f>SUM(F47:H47)</f>
        <v>55</v>
      </c>
      <c r="J47" s="145"/>
      <c r="K47" s="146"/>
      <c r="L47" s="146"/>
      <c r="M47" s="126"/>
      <c r="N47" s="126"/>
      <c r="O47" s="126"/>
      <c r="P47" s="119">
        <f t="shared" si="39"/>
        <v>0</v>
      </c>
      <c r="Q47" s="223"/>
      <c r="R47" s="223"/>
      <c r="S47" s="223"/>
      <c r="T47" s="223"/>
      <c r="U47" s="126"/>
      <c r="V47" s="126"/>
      <c r="W47" s="126"/>
      <c r="X47" s="119">
        <f t="shared" si="40"/>
        <v>0</v>
      </c>
      <c r="Y47" s="126"/>
      <c r="Z47" s="126"/>
      <c r="AA47" s="126"/>
      <c r="AB47" s="119">
        <f>SUM(Y47:AA47)</f>
        <v>0</v>
      </c>
      <c r="AC47" s="141"/>
      <c r="AD47" s="141"/>
      <c r="AE47" s="141"/>
      <c r="AF47" s="141"/>
      <c r="AG47" s="126"/>
      <c r="AH47" s="126"/>
      <c r="AI47" s="126"/>
      <c r="AJ47" s="119">
        <f t="shared" ref="AJ47" si="47">SUM(AG47:AI47)</f>
        <v>0</v>
      </c>
      <c r="AK47" s="126"/>
      <c r="AL47" s="126"/>
      <c r="AM47" s="126"/>
      <c r="AN47" s="126"/>
      <c r="AO47" s="126"/>
      <c r="AP47" s="119">
        <f t="shared" ref="AP47" si="48">SUM(AK47:AO47)</f>
        <v>0</v>
      </c>
      <c r="AQ47" s="108">
        <f>SUM(I47+X47+P47+AB47+AJ47+AP47)</f>
        <v>55</v>
      </c>
      <c r="AR47" s="109">
        <f t="shared" ref="AR47:AR61" si="49">SUM(AR46+1)</f>
        <v>3</v>
      </c>
    </row>
    <row r="48" spans="1:49" ht="20.100000000000001" customHeight="1" x14ac:dyDescent="0.25">
      <c r="A48" s="111">
        <f t="shared" si="45"/>
        <v>4</v>
      </c>
      <c r="B48" s="112">
        <f t="shared" si="46"/>
        <v>55</v>
      </c>
      <c r="C48" s="113" t="s">
        <v>15</v>
      </c>
      <c r="D48" s="114">
        <v>70</v>
      </c>
      <c r="E48" s="115" t="s">
        <v>139</v>
      </c>
      <c r="F48" s="126">
        <v>20</v>
      </c>
      <c r="G48" s="126">
        <v>18</v>
      </c>
      <c r="H48" s="126">
        <v>17</v>
      </c>
      <c r="I48" s="119">
        <f t="shared" ref="I48:I58" si="50">SUM(F48:H48)</f>
        <v>55</v>
      </c>
      <c r="J48" s="139"/>
      <c r="K48" s="140"/>
      <c r="L48" s="141"/>
      <c r="M48" s="126"/>
      <c r="N48" s="126"/>
      <c r="O48" s="126"/>
      <c r="P48" s="119">
        <f t="shared" si="39"/>
        <v>0</v>
      </c>
      <c r="Q48" s="223"/>
      <c r="R48" s="223"/>
      <c r="S48" s="223"/>
      <c r="T48" s="223"/>
      <c r="U48" s="126"/>
      <c r="V48" s="126"/>
      <c r="W48" s="126"/>
      <c r="X48" s="119">
        <f t="shared" si="40"/>
        <v>0</v>
      </c>
      <c r="Y48" s="126"/>
      <c r="Z48" s="126"/>
      <c r="AA48" s="126"/>
      <c r="AB48" s="119">
        <f t="shared" si="44"/>
        <v>0</v>
      </c>
      <c r="AC48" s="141"/>
      <c r="AD48" s="141"/>
      <c r="AE48" s="141"/>
      <c r="AF48" s="141"/>
      <c r="AG48" s="126"/>
      <c r="AH48" s="126"/>
      <c r="AI48" s="126"/>
      <c r="AJ48" s="119">
        <f>SUM(AG48:AI48)</f>
        <v>0</v>
      </c>
      <c r="AK48" s="126"/>
      <c r="AL48" s="126"/>
      <c r="AM48" s="126"/>
      <c r="AN48" s="126"/>
      <c r="AO48" s="126"/>
      <c r="AP48" s="119">
        <f>SUM(AK48:AO48)</f>
        <v>0</v>
      </c>
      <c r="AQ48" s="108">
        <f>SUM(I48+X48+P48+AB48+AJ48+AP48)</f>
        <v>55</v>
      </c>
      <c r="AR48" s="109">
        <f t="shared" si="49"/>
        <v>4</v>
      </c>
    </row>
    <row r="49" spans="1:44" ht="20.100000000000001" customHeight="1" x14ac:dyDescent="0.25">
      <c r="A49" s="111">
        <f t="shared" si="45"/>
        <v>5</v>
      </c>
      <c r="B49" s="112">
        <f t="shared" si="46"/>
        <v>48</v>
      </c>
      <c r="C49" s="113" t="s">
        <v>48</v>
      </c>
      <c r="D49" s="114">
        <v>43</v>
      </c>
      <c r="E49" s="115" t="s">
        <v>52</v>
      </c>
      <c r="F49" s="126">
        <v>16</v>
      </c>
      <c r="G49" s="126">
        <v>16</v>
      </c>
      <c r="H49" s="126">
        <v>16</v>
      </c>
      <c r="I49" s="119">
        <f>SUM(F49:H49)</f>
        <v>48</v>
      </c>
      <c r="J49" s="145"/>
      <c r="K49" s="146"/>
      <c r="L49" s="146"/>
      <c r="M49" s="126"/>
      <c r="N49" s="126"/>
      <c r="O49" s="126"/>
      <c r="P49" s="119">
        <f t="shared" si="39"/>
        <v>0</v>
      </c>
      <c r="Q49" s="223"/>
      <c r="R49" s="223"/>
      <c r="S49" s="223"/>
      <c r="T49" s="223"/>
      <c r="U49" s="126"/>
      <c r="V49" s="126"/>
      <c r="W49" s="126"/>
      <c r="X49" s="119">
        <f t="shared" si="40"/>
        <v>0</v>
      </c>
      <c r="Y49" s="126"/>
      <c r="Z49" s="126"/>
      <c r="AA49" s="126"/>
      <c r="AB49" s="119">
        <f t="shared" ref="AB49:AB55" si="51">SUM(Y49:AA49)</f>
        <v>0</v>
      </c>
      <c r="AC49" s="141"/>
      <c r="AD49" s="141"/>
      <c r="AE49" s="141"/>
      <c r="AF49" s="141"/>
      <c r="AG49" s="126"/>
      <c r="AH49" s="126"/>
      <c r="AI49" s="126"/>
      <c r="AJ49" s="119">
        <f>SUM(AG49:AI49)</f>
        <v>0</v>
      </c>
      <c r="AK49" s="126"/>
      <c r="AL49" s="126"/>
      <c r="AM49" s="126"/>
      <c r="AN49" s="126"/>
      <c r="AO49" s="126"/>
      <c r="AP49" s="119">
        <f>SUM(AK49:AO49)</f>
        <v>0</v>
      </c>
      <c r="AQ49" s="108">
        <f>SUM(I49+X49+P49+AB49+AJ49+AP49)</f>
        <v>48</v>
      </c>
      <c r="AR49" s="109">
        <f t="shared" si="49"/>
        <v>5</v>
      </c>
    </row>
    <row r="50" spans="1:44" ht="18.75" customHeight="1" x14ac:dyDescent="0.25">
      <c r="A50" s="111">
        <f t="shared" si="45"/>
        <v>6</v>
      </c>
      <c r="B50" s="112">
        <f t="shared" si="46"/>
        <v>43</v>
      </c>
      <c r="C50" s="113" t="s">
        <v>102</v>
      </c>
      <c r="D50" s="114">
        <v>85</v>
      </c>
      <c r="E50" s="115" t="s">
        <v>103</v>
      </c>
      <c r="F50" s="126">
        <v>13</v>
      </c>
      <c r="G50" s="126">
        <v>15</v>
      </c>
      <c r="H50" s="126">
        <v>15</v>
      </c>
      <c r="I50" s="119">
        <f>SUM(F50:H50)</f>
        <v>43</v>
      </c>
      <c r="J50" s="139"/>
      <c r="K50" s="140"/>
      <c r="L50" s="141"/>
      <c r="M50" s="126"/>
      <c r="N50" s="126"/>
      <c r="O50" s="126"/>
      <c r="P50" s="119">
        <f t="shared" si="39"/>
        <v>0</v>
      </c>
      <c r="Q50" s="223"/>
      <c r="R50" s="223"/>
      <c r="S50" s="223"/>
      <c r="T50" s="223"/>
      <c r="U50" s="126"/>
      <c r="V50" s="126"/>
      <c r="W50" s="126"/>
      <c r="X50" s="119">
        <f t="shared" si="40"/>
        <v>0</v>
      </c>
      <c r="Y50" s="126"/>
      <c r="Z50" s="126"/>
      <c r="AA50" s="126"/>
      <c r="AB50" s="119">
        <f t="shared" si="51"/>
        <v>0</v>
      </c>
      <c r="AC50" s="141"/>
      <c r="AD50" s="141"/>
      <c r="AE50" s="141"/>
      <c r="AF50" s="141"/>
      <c r="AG50" s="126"/>
      <c r="AH50" s="126"/>
      <c r="AI50" s="126"/>
      <c r="AJ50" s="119">
        <f>SUM(AG50:AI50)</f>
        <v>0</v>
      </c>
      <c r="AK50" s="126"/>
      <c r="AL50" s="126"/>
      <c r="AM50" s="126"/>
      <c r="AN50" s="126"/>
      <c r="AO50" s="126"/>
      <c r="AP50" s="119">
        <f>SUM(AK50:AO50)</f>
        <v>0</v>
      </c>
      <c r="AQ50" s="108">
        <f>SUM(I50+X50+P50+AB50+AJ50+AP50)</f>
        <v>43</v>
      </c>
      <c r="AR50" s="109">
        <f t="shared" si="49"/>
        <v>6</v>
      </c>
    </row>
    <row r="51" spans="1:44" ht="20.100000000000001" customHeight="1" x14ac:dyDescent="0.25">
      <c r="A51" s="111">
        <f t="shared" si="45"/>
        <v>7</v>
      </c>
      <c r="B51" s="112">
        <f t="shared" si="46"/>
        <v>42</v>
      </c>
      <c r="C51" s="113" t="s">
        <v>23</v>
      </c>
      <c r="D51" s="114">
        <v>55</v>
      </c>
      <c r="E51" s="115" t="s">
        <v>16</v>
      </c>
      <c r="F51" s="126">
        <v>15</v>
      </c>
      <c r="G51" s="126">
        <v>14</v>
      </c>
      <c r="H51" s="126">
        <v>13</v>
      </c>
      <c r="I51" s="119">
        <f>SUM(F51:H51)</f>
        <v>42</v>
      </c>
      <c r="J51" s="139"/>
      <c r="K51" s="143"/>
      <c r="L51" s="144"/>
      <c r="M51" s="126"/>
      <c r="N51" s="126"/>
      <c r="O51" s="126"/>
      <c r="P51" s="119">
        <f t="shared" si="39"/>
        <v>0</v>
      </c>
      <c r="Q51" s="223"/>
      <c r="R51" s="223"/>
      <c r="S51" s="223"/>
      <c r="T51" s="223"/>
      <c r="U51" s="126"/>
      <c r="V51" s="126"/>
      <c r="W51" s="126"/>
      <c r="X51" s="119">
        <f t="shared" si="40"/>
        <v>0</v>
      </c>
      <c r="Y51" s="126"/>
      <c r="Z51" s="126"/>
      <c r="AA51" s="126"/>
      <c r="AB51" s="119">
        <f t="shared" si="51"/>
        <v>0</v>
      </c>
      <c r="AC51" s="141"/>
      <c r="AD51" s="141"/>
      <c r="AE51" s="141"/>
      <c r="AF51" s="141"/>
      <c r="AG51" s="126"/>
      <c r="AH51" s="126"/>
      <c r="AI51" s="126"/>
      <c r="AJ51" s="119">
        <f>SUM(AG51:AI51)</f>
        <v>0</v>
      </c>
      <c r="AK51" s="126"/>
      <c r="AL51" s="126"/>
      <c r="AM51" s="126"/>
      <c r="AN51" s="126"/>
      <c r="AO51" s="126"/>
      <c r="AP51" s="119">
        <f>SUM(AK51:AO51)</f>
        <v>0</v>
      </c>
      <c r="AQ51" s="108">
        <f>SUM(I51+X51+P51+AB51+AJ51+AP51)</f>
        <v>42</v>
      </c>
      <c r="AR51" s="109">
        <f t="shared" si="49"/>
        <v>7</v>
      </c>
    </row>
    <row r="52" spans="1:44" ht="20.100000000000001" customHeight="1" x14ac:dyDescent="0.25">
      <c r="A52" s="111">
        <f t="shared" si="45"/>
        <v>8</v>
      </c>
      <c r="B52" s="112">
        <f t="shared" si="46"/>
        <v>41</v>
      </c>
      <c r="C52" s="113" t="s">
        <v>13</v>
      </c>
      <c r="D52" s="114">
        <v>11</v>
      </c>
      <c r="E52" s="115" t="s">
        <v>10</v>
      </c>
      <c r="F52" s="126">
        <v>14</v>
      </c>
      <c r="G52" s="126">
        <v>13</v>
      </c>
      <c r="H52" s="126">
        <v>14</v>
      </c>
      <c r="I52" s="119">
        <f>SUM(F52:H52)</f>
        <v>41</v>
      </c>
      <c r="J52" s="139"/>
      <c r="K52" s="143"/>
      <c r="L52" s="144"/>
      <c r="M52" s="126"/>
      <c r="N52" s="126"/>
      <c r="O52" s="126"/>
      <c r="P52" s="119">
        <f t="shared" si="39"/>
        <v>0</v>
      </c>
      <c r="Q52" s="223"/>
      <c r="R52" s="223"/>
      <c r="S52" s="223"/>
      <c r="T52" s="223"/>
      <c r="U52" s="126"/>
      <c r="V52" s="126"/>
      <c r="W52" s="126"/>
      <c r="X52" s="119">
        <f t="shared" si="40"/>
        <v>0</v>
      </c>
      <c r="Y52" s="126"/>
      <c r="Z52" s="126"/>
      <c r="AA52" s="126"/>
      <c r="AB52" s="119">
        <f t="shared" si="51"/>
        <v>0</v>
      </c>
      <c r="AC52" s="141"/>
      <c r="AD52" s="141"/>
      <c r="AE52" s="141"/>
      <c r="AF52" s="141"/>
      <c r="AG52" s="126"/>
      <c r="AH52" s="126"/>
      <c r="AI52" s="126"/>
      <c r="AJ52" s="119">
        <f t="shared" ref="AJ52" si="52">SUM(AG52:AI52)</f>
        <v>0</v>
      </c>
      <c r="AK52" s="126"/>
      <c r="AL52" s="126"/>
      <c r="AM52" s="126"/>
      <c r="AN52" s="126"/>
      <c r="AO52" s="126"/>
      <c r="AP52" s="119">
        <f t="shared" ref="AP52" si="53">SUM(AK52:AO52)</f>
        <v>0</v>
      </c>
      <c r="AQ52" s="108">
        <f>SUM(I52+X52+P52+AB52+AJ52+AP52)</f>
        <v>41</v>
      </c>
      <c r="AR52" s="109">
        <f t="shared" si="49"/>
        <v>8</v>
      </c>
    </row>
    <row r="53" spans="1:44" ht="18" customHeight="1" x14ac:dyDescent="0.25">
      <c r="A53" s="111">
        <f t="shared" ref="A53" si="54">SUM(AR53)</f>
        <v>9</v>
      </c>
      <c r="B53" s="112">
        <f t="shared" ref="B53" si="55">SUM(AQ53)</f>
        <v>12</v>
      </c>
      <c r="C53" s="113" t="s">
        <v>136</v>
      </c>
      <c r="D53" s="114">
        <v>94</v>
      </c>
      <c r="E53" s="115" t="s">
        <v>123</v>
      </c>
      <c r="F53" s="126">
        <v>12</v>
      </c>
      <c r="G53" s="126">
        <v>0</v>
      </c>
      <c r="H53" s="126">
        <v>0</v>
      </c>
      <c r="I53" s="119">
        <f t="shared" ref="I53" si="56">SUM(F53:H53)</f>
        <v>12</v>
      </c>
      <c r="J53" s="139"/>
      <c r="K53" s="143"/>
      <c r="L53" s="144"/>
      <c r="M53" s="126"/>
      <c r="N53" s="126"/>
      <c r="O53" s="126"/>
      <c r="P53" s="119">
        <f t="shared" si="39"/>
        <v>0</v>
      </c>
      <c r="Q53" s="223"/>
      <c r="R53" s="223"/>
      <c r="S53" s="223"/>
      <c r="T53" s="223"/>
      <c r="U53" s="126"/>
      <c r="V53" s="126"/>
      <c r="W53" s="126"/>
      <c r="X53" s="119">
        <f t="shared" ref="X53" si="57">SUM(U53:W53)</f>
        <v>0</v>
      </c>
      <c r="Y53" s="126"/>
      <c r="Z53" s="126"/>
      <c r="AA53" s="126"/>
      <c r="AB53" s="119">
        <f t="shared" si="51"/>
        <v>0</v>
      </c>
      <c r="AC53" s="141"/>
      <c r="AD53" s="141"/>
      <c r="AE53" s="141"/>
      <c r="AF53" s="141"/>
      <c r="AG53" s="126"/>
      <c r="AH53" s="126"/>
      <c r="AI53" s="126"/>
      <c r="AJ53" s="119">
        <f t="shared" ref="AJ53" si="58">SUM(AG53:AI53)</f>
        <v>0</v>
      </c>
      <c r="AK53" s="126"/>
      <c r="AL53" s="126"/>
      <c r="AM53" s="126"/>
      <c r="AN53" s="126"/>
      <c r="AO53" s="126"/>
      <c r="AP53" s="119">
        <f t="shared" ref="AP53" si="59">SUM(AK53:AO53)</f>
        <v>0</v>
      </c>
      <c r="AQ53" s="108">
        <f>SUM(I53+X53+P53+AB53+AJ53+AP53)</f>
        <v>12</v>
      </c>
      <c r="AR53" s="109">
        <f t="shared" si="49"/>
        <v>9</v>
      </c>
    </row>
    <row r="54" spans="1:44" ht="20.100000000000001" customHeight="1" x14ac:dyDescent="0.25">
      <c r="A54" s="111">
        <f>SUM(AR54)</f>
        <v>10</v>
      </c>
      <c r="B54" s="112">
        <f>SUM(AQ54)</f>
        <v>0</v>
      </c>
      <c r="C54" s="113" t="s">
        <v>39</v>
      </c>
      <c r="D54" s="114">
        <v>69</v>
      </c>
      <c r="E54" s="115" t="s">
        <v>27</v>
      </c>
      <c r="F54" s="126"/>
      <c r="G54" s="126"/>
      <c r="H54" s="126"/>
      <c r="I54" s="119">
        <f>SUM(F54:H54)</f>
        <v>0</v>
      </c>
      <c r="J54" s="139"/>
      <c r="K54" s="140"/>
      <c r="L54" s="141"/>
      <c r="M54" s="126"/>
      <c r="N54" s="126"/>
      <c r="O54" s="126"/>
      <c r="P54" s="119">
        <f t="shared" si="39"/>
        <v>0</v>
      </c>
      <c r="Q54" s="223"/>
      <c r="R54" s="223"/>
      <c r="S54" s="223"/>
      <c r="T54" s="223"/>
      <c r="U54" s="126"/>
      <c r="V54" s="126"/>
      <c r="W54" s="126"/>
      <c r="X54" s="119">
        <f t="shared" ref="X54" si="60">SUM(U54:W54)</f>
        <v>0</v>
      </c>
      <c r="Y54" s="126"/>
      <c r="Z54" s="126"/>
      <c r="AA54" s="126"/>
      <c r="AB54" s="119">
        <f t="shared" si="51"/>
        <v>0</v>
      </c>
      <c r="AC54" s="141"/>
      <c r="AD54" s="141"/>
      <c r="AE54" s="141"/>
      <c r="AF54" s="141"/>
      <c r="AG54" s="126"/>
      <c r="AH54" s="126"/>
      <c r="AI54" s="126"/>
      <c r="AJ54" s="119">
        <f t="shared" ref="AJ54" si="61">SUM(AG54:AI54)</f>
        <v>0</v>
      </c>
      <c r="AK54" s="126"/>
      <c r="AL54" s="126"/>
      <c r="AM54" s="126"/>
      <c r="AN54" s="126"/>
      <c r="AO54" s="126"/>
      <c r="AP54" s="119">
        <f>SUM(AK54:AO54)</f>
        <v>0</v>
      </c>
      <c r="AQ54" s="108">
        <f>SUM(I54+X54+P54+AB54+AJ54+AP54)</f>
        <v>0</v>
      </c>
      <c r="AR54" s="109">
        <f t="shared" si="49"/>
        <v>10</v>
      </c>
    </row>
    <row r="55" spans="1:44" ht="20.100000000000001" customHeight="1" x14ac:dyDescent="0.25">
      <c r="A55" s="130">
        <f t="shared" ref="A55" si="62">SUM(AR55)</f>
        <v>11</v>
      </c>
      <c r="B55" s="112">
        <f t="shared" ref="B55" si="63">SUM(AQ55)</f>
        <v>0</v>
      </c>
      <c r="C55" s="113" t="s">
        <v>49</v>
      </c>
      <c r="D55" s="114">
        <v>10</v>
      </c>
      <c r="E55" s="115" t="s">
        <v>116</v>
      </c>
      <c r="F55" s="126"/>
      <c r="G55" s="126"/>
      <c r="H55" s="126"/>
      <c r="I55" s="119">
        <f>SUM(F55:H55)</f>
        <v>0</v>
      </c>
      <c r="J55" s="139"/>
      <c r="K55" s="143"/>
      <c r="L55" s="144"/>
      <c r="M55" s="126"/>
      <c r="N55" s="126"/>
      <c r="O55" s="126"/>
      <c r="P55" s="119">
        <f t="shared" ref="P55" si="64">SUM(M55:O55)</f>
        <v>0</v>
      </c>
      <c r="Q55" s="223"/>
      <c r="R55" s="223"/>
      <c r="S55" s="223"/>
      <c r="T55" s="223"/>
      <c r="U55" s="126"/>
      <c r="V55" s="126"/>
      <c r="W55" s="126"/>
      <c r="X55" s="119">
        <f t="shared" ref="X55" si="65">SUM(U55:W55)</f>
        <v>0</v>
      </c>
      <c r="Y55" s="126"/>
      <c r="Z55" s="126"/>
      <c r="AA55" s="126"/>
      <c r="AB55" s="119">
        <f t="shared" si="51"/>
        <v>0</v>
      </c>
      <c r="AC55" s="141"/>
      <c r="AD55" s="141"/>
      <c r="AE55" s="141"/>
      <c r="AF55" s="141"/>
      <c r="AG55" s="126"/>
      <c r="AH55" s="126"/>
      <c r="AI55" s="126"/>
      <c r="AJ55" s="119">
        <f t="shared" ref="AJ55" si="66">SUM(AG55:AI55)</f>
        <v>0</v>
      </c>
      <c r="AK55" s="126"/>
      <c r="AL55" s="126"/>
      <c r="AM55" s="126"/>
      <c r="AN55" s="126"/>
      <c r="AO55" s="126"/>
      <c r="AP55" s="119">
        <f t="shared" ref="AP55" si="67">SUM(AK55:AO55)</f>
        <v>0</v>
      </c>
      <c r="AQ55" s="108">
        <f>SUM(I55+X55+P55+AB55+AJ55+AP55)</f>
        <v>0</v>
      </c>
      <c r="AR55" s="109">
        <f t="shared" si="49"/>
        <v>11</v>
      </c>
    </row>
    <row r="56" spans="1:44" ht="20.100000000000001" customHeight="1" x14ac:dyDescent="0.25">
      <c r="A56" s="111">
        <f t="shared" ref="A56" si="68">SUM(AR56)</f>
        <v>12</v>
      </c>
      <c r="B56" s="112">
        <f t="shared" ref="B56" si="69">SUM(AQ56)</f>
        <v>0</v>
      </c>
      <c r="C56" s="113" t="s">
        <v>138</v>
      </c>
      <c r="D56" s="114">
        <v>28</v>
      </c>
      <c r="E56" s="115" t="s">
        <v>11</v>
      </c>
      <c r="F56" s="126"/>
      <c r="G56" s="126"/>
      <c r="H56" s="126"/>
      <c r="I56" s="119">
        <f t="shared" ref="I56" si="70">SUM(F56:H56)</f>
        <v>0</v>
      </c>
      <c r="J56" s="139"/>
      <c r="K56" s="140"/>
      <c r="L56" s="141"/>
      <c r="M56" s="126"/>
      <c r="N56" s="126"/>
      <c r="O56" s="126"/>
      <c r="P56" s="119">
        <f t="shared" ref="P56" si="71">SUM(M56:O56)</f>
        <v>0</v>
      </c>
      <c r="Q56" s="223"/>
      <c r="R56" s="223"/>
      <c r="S56" s="223"/>
      <c r="T56" s="223"/>
      <c r="U56" s="126"/>
      <c r="V56" s="126"/>
      <c r="W56" s="126"/>
      <c r="X56" s="119">
        <f>SUM(U56:W56)</f>
        <v>0</v>
      </c>
      <c r="Y56" s="126"/>
      <c r="Z56" s="126"/>
      <c r="AA56" s="126"/>
      <c r="AB56" s="119">
        <f t="shared" ref="AB56" si="72">SUM(Y56:AA56)</f>
        <v>0</v>
      </c>
      <c r="AC56" s="141"/>
      <c r="AD56" s="141"/>
      <c r="AE56" s="141"/>
      <c r="AF56" s="141"/>
      <c r="AG56" s="126"/>
      <c r="AH56" s="126"/>
      <c r="AI56" s="126"/>
      <c r="AJ56" s="119">
        <f>SUM(AG56:AI56)</f>
        <v>0</v>
      </c>
      <c r="AK56" s="126"/>
      <c r="AL56" s="126"/>
      <c r="AM56" s="126"/>
      <c r="AN56" s="126"/>
      <c r="AO56" s="126"/>
      <c r="AP56" s="119">
        <f>SUM(AK56:AO56)</f>
        <v>0</v>
      </c>
      <c r="AQ56" s="108">
        <f>SUM(I56+X56+P56+AB56+AJ56+AP56)</f>
        <v>0</v>
      </c>
      <c r="AR56" s="109">
        <f t="shared" si="49"/>
        <v>12</v>
      </c>
    </row>
    <row r="57" spans="1:44" ht="20.100000000000001" customHeight="1" x14ac:dyDescent="0.25">
      <c r="A57" s="111">
        <f>SUM(AR57)</f>
        <v>13</v>
      </c>
      <c r="B57" s="112">
        <f>SUM(AQ57)</f>
        <v>0</v>
      </c>
      <c r="C57" s="113" t="s">
        <v>93</v>
      </c>
      <c r="D57" s="114">
        <v>75</v>
      </c>
      <c r="E57" s="115" t="s">
        <v>9</v>
      </c>
      <c r="F57" s="126"/>
      <c r="G57" s="126"/>
      <c r="H57" s="126"/>
      <c r="I57" s="119">
        <f>SUM(F57:H57)</f>
        <v>0</v>
      </c>
      <c r="J57" s="139"/>
      <c r="K57" s="143"/>
      <c r="L57" s="144"/>
      <c r="M57" s="126"/>
      <c r="N57" s="126"/>
      <c r="O57" s="126"/>
      <c r="P57" s="119">
        <f>SUM(M57:O57)</f>
        <v>0</v>
      </c>
      <c r="Q57" s="223"/>
      <c r="R57" s="223"/>
      <c r="S57" s="223"/>
      <c r="T57" s="223"/>
      <c r="U57" s="126"/>
      <c r="V57" s="126"/>
      <c r="W57" s="126"/>
      <c r="X57" s="119">
        <f>SUM(U57:W57)</f>
        <v>0</v>
      </c>
      <c r="Y57" s="126"/>
      <c r="Z57" s="126"/>
      <c r="AA57" s="126"/>
      <c r="AB57" s="119">
        <f>SUM(Y57:AA57)</f>
        <v>0</v>
      </c>
      <c r="AC57" s="141"/>
      <c r="AD57" s="141"/>
      <c r="AE57" s="141"/>
      <c r="AF57" s="141"/>
      <c r="AG57" s="126"/>
      <c r="AH57" s="126"/>
      <c r="AI57" s="126"/>
      <c r="AJ57" s="119">
        <f>SUM(AG57:AI57)</f>
        <v>0</v>
      </c>
      <c r="AK57" s="126"/>
      <c r="AL57" s="126"/>
      <c r="AM57" s="126"/>
      <c r="AN57" s="126"/>
      <c r="AO57" s="126"/>
      <c r="AP57" s="119">
        <f>SUM(AK57:AO57)</f>
        <v>0</v>
      </c>
      <c r="AQ57" s="108">
        <f>SUM(I57+X57+P57+AB57+AJ57+AP57)</f>
        <v>0</v>
      </c>
      <c r="AR57" s="109">
        <f t="shared" si="49"/>
        <v>13</v>
      </c>
    </row>
    <row r="58" spans="1:44" ht="20.100000000000001" customHeight="1" x14ac:dyDescent="0.25">
      <c r="A58" s="111">
        <f t="shared" ref="A58" si="73">SUM(AR58)</f>
        <v>14</v>
      </c>
      <c r="B58" s="112">
        <f t="shared" ref="B58" si="74">SUM(AQ58)</f>
        <v>0</v>
      </c>
      <c r="C58" s="127" t="s">
        <v>25</v>
      </c>
      <c r="D58" s="128">
        <v>92</v>
      </c>
      <c r="E58" s="129" t="s">
        <v>28</v>
      </c>
      <c r="F58" s="126"/>
      <c r="G58" s="126"/>
      <c r="H58" s="126"/>
      <c r="I58" s="119">
        <f t="shared" si="50"/>
        <v>0</v>
      </c>
      <c r="J58" s="139"/>
      <c r="K58" s="140"/>
      <c r="L58" s="141"/>
      <c r="M58" s="126"/>
      <c r="N58" s="126"/>
      <c r="O58" s="126"/>
      <c r="P58" s="119">
        <f t="shared" ref="P58" si="75">SUM(M58:O58)</f>
        <v>0</v>
      </c>
      <c r="Q58" s="223"/>
      <c r="R58" s="223"/>
      <c r="S58" s="223"/>
      <c r="T58" s="223"/>
      <c r="U58" s="142"/>
      <c r="V58" s="126"/>
      <c r="W58" s="126"/>
      <c r="X58" s="119">
        <f>SUM(U58:W58)</f>
        <v>0</v>
      </c>
      <c r="Y58" s="126"/>
      <c r="Z58" s="126"/>
      <c r="AA58" s="126"/>
      <c r="AB58" s="119">
        <f t="shared" si="44"/>
        <v>0</v>
      </c>
      <c r="AC58" s="141"/>
      <c r="AD58" s="141"/>
      <c r="AE58" s="141"/>
      <c r="AF58" s="141"/>
      <c r="AG58" s="126"/>
      <c r="AH58" s="126"/>
      <c r="AI58" s="126"/>
      <c r="AJ58" s="119">
        <f t="shared" ref="AJ58" si="76">SUM(AG58:AI58)</f>
        <v>0</v>
      </c>
      <c r="AK58" s="126"/>
      <c r="AL58" s="126"/>
      <c r="AM58" s="126"/>
      <c r="AN58" s="126"/>
      <c r="AO58" s="126"/>
      <c r="AP58" s="119">
        <f t="shared" ref="AP58" si="77">SUM(AK58:AO58)</f>
        <v>0</v>
      </c>
      <c r="AQ58" s="108">
        <f>SUM(I58+X58+P58+AB58+AJ58+AP58)</f>
        <v>0</v>
      </c>
      <c r="AR58" s="109">
        <f t="shared" si="49"/>
        <v>14</v>
      </c>
    </row>
    <row r="59" spans="1:44" ht="20.100000000000001" customHeight="1" x14ac:dyDescent="0.25">
      <c r="A59" s="111">
        <f>SUM(AR59)</f>
        <v>15</v>
      </c>
      <c r="B59" s="112">
        <f>SUM(AQ59)</f>
        <v>0</v>
      </c>
      <c r="C59" s="113" t="s">
        <v>100</v>
      </c>
      <c r="D59" s="114">
        <v>6</v>
      </c>
      <c r="E59" s="115" t="s">
        <v>4</v>
      </c>
      <c r="F59" s="126"/>
      <c r="G59" s="126"/>
      <c r="H59" s="126"/>
      <c r="I59" s="119">
        <f>SUM(F59:H59)</f>
        <v>0</v>
      </c>
      <c r="J59" s="145"/>
      <c r="K59" s="146"/>
      <c r="L59" s="146"/>
      <c r="M59" s="126"/>
      <c r="N59" s="126"/>
      <c r="O59" s="126"/>
      <c r="P59" s="119">
        <f>SUM(M59:O59)</f>
        <v>0</v>
      </c>
      <c r="Q59" s="223"/>
      <c r="R59" s="223"/>
      <c r="S59" s="223"/>
      <c r="T59" s="223"/>
      <c r="U59" s="126"/>
      <c r="V59" s="126"/>
      <c r="W59" s="126"/>
      <c r="X59" s="119">
        <f>SUM(U59:W59)</f>
        <v>0</v>
      </c>
      <c r="Y59" s="126"/>
      <c r="Z59" s="126"/>
      <c r="AA59" s="126"/>
      <c r="AB59" s="119">
        <f>SUM(Y59:AA59)</f>
        <v>0</v>
      </c>
      <c r="AC59" s="141"/>
      <c r="AD59" s="141"/>
      <c r="AE59" s="141"/>
      <c r="AF59" s="141"/>
      <c r="AG59" s="126"/>
      <c r="AH59" s="126"/>
      <c r="AI59" s="126"/>
      <c r="AJ59" s="119">
        <f>SUM(AG59:AI59)</f>
        <v>0</v>
      </c>
      <c r="AK59" s="126"/>
      <c r="AL59" s="126"/>
      <c r="AM59" s="126"/>
      <c r="AN59" s="126"/>
      <c r="AO59" s="126"/>
      <c r="AP59" s="119">
        <f>SUM(AK59:AO59)</f>
        <v>0</v>
      </c>
      <c r="AQ59" s="108">
        <f>SUM(I59+X59+P59+AB59+AJ59+AP59)</f>
        <v>0</v>
      </c>
      <c r="AR59" s="109">
        <f t="shared" si="49"/>
        <v>15</v>
      </c>
    </row>
    <row r="60" spans="1:44" ht="18.75" customHeight="1" x14ac:dyDescent="0.25">
      <c r="A60" s="111">
        <f t="shared" ref="A60" si="78">SUM(AR60)</f>
        <v>16</v>
      </c>
      <c r="B60" s="112">
        <f t="shared" ref="B60" si="79">SUM(AQ60)</f>
        <v>0</v>
      </c>
      <c r="C60" s="113" t="s">
        <v>114</v>
      </c>
      <c r="D60" s="114">
        <v>12</v>
      </c>
      <c r="E60" s="115" t="s">
        <v>115</v>
      </c>
      <c r="F60" s="126"/>
      <c r="G60" s="126"/>
      <c r="H60" s="126"/>
      <c r="I60" s="119">
        <f t="shared" ref="I60" si="80">SUM(F60:H60)</f>
        <v>0</v>
      </c>
      <c r="J60" s="139"/>
      <c r="K60" s="140"/>
      <c r="L60" s="141"/>
      <c r="M60" s="126"/>
      <c r="N60" s="126"/>
      <c r="O60" s="126"/>
      <c r="P60" s="119">
        <f t="shared" ref="P60" si="81">SUM(M60:O60)</f>
        <v>0</v>
      </c>
      <c r="Q60" s="223"/>
      <c r="R60" s="223"/>
      <c r="S60" s="223"/>
      <c r="T60" s="223"/>
      <c r="U60" s="126"/>
      <c r="V60" s="126"/>
      <c r="W60" s="126"/>
      <c r="X60" s="119">
        <f t="shared" ref="X60" si="82">SUM(U60:W60)</f>
        <v>0</v>
      </c>
      <c r="Y60" s="126"/>
      <c r="Z60" s="126"/>
      <c r="AA60" s="126"/>
      <c r="AB60" s="119">
        <f>SUM(Y60:AA60)</f>
        <v>0</v>
      </c>
      <c r="AC60" s="141"/>
      <c r="AD60" s="141"/>
      <c r="AE60" s="141"/>
      <c r="AF60" s="141"/>
      <c r="AG60" s="126"/>
      <c r="AH60" s="126"/>
      <c r="AI60" s="126"/>
      <c r="AJ60" s="119">
        <f t="shared" ref="AJ60" si="83">SUM(AG60:AI60)</f>
        <v>0</v>
      </c>
      <c r="AK60" s="126"/>
      <c r="AL60" s="126"/>
      <c r="AM60" s="126"/>
      <c r="AN60" s="126"/>
      <c r="AO60" s="126"/>
      <c r="AP60" s="119">
        <f t="shared" ref="AP60" si="84">SUM(AK60:AO60)</f>
        <v>0</v>
      </c>
      <c r="AQ60" s="108">
        <f>SUM(I60+X60+P60+AB60+AJ60+AP60)</f>
        <v>0</v>
      </c>
      <c r="AR60" s="109">
        <f t="shared" si="49"/>
        <v>16</v>
      </c>
    </row>
    <row r="61" spans="1:44" ht="20.100000000000001" customHeight="1" x14ac:dyDescent="0.25">
      <c r="A61" s="111">
        <f>SUM(AR61)</f>
        <v>17</v>
      </c>
      <c r="B61" s="112">
        <f>SUM(AQ61)</f>
        <v>0</v>
      </c>
      <c r="C61" s="113" t="s">
        <v>36</v>
      </c>
      <c r="D61" s="114">
        <v>3</v>
      </c>
      <c r="E61" s="115" t="s">
        <v>104</v>
      </c>
      <c r="F61" s="126"/>
      <c r="G61" s="126"/>
      <c r="H61" s="126"/>
      <c r="I61" s="119">
        <f>SUM(F61:H61)</f>
        <v>0</v>
      </c>
      <c r="J61" s="139"/>
      <c r="K61" s="143"/>
      <c r="L61" s="144"/>
      <c r="M61" s="126"/>
      <c r="N61" s="126"/>
      <c r="O61" s="126"/>
      <c r="P61" s="119">
        <f>SUM(M61:O61)</f>
        <v>0</v>
      </c>
      <c r="Q61" s="223"/>
      <c r="R61" s="223"/>
      <c r="S61" s="223"/>
      <c r="T61" s="223"/>
      <c r="U61" s="126"/>
      <c r="V61" s="126"/>
      <c r="W61" s="126"/>
      <c r="X61" s="119">
        <f t="shared" ref="X61" si="85">SUM(U61:W61)</f>
        <v>0</v>
      </c>
      <c r="Y61" s="126"/>
      <c r="Z61" s="126"/>
      <c r="AA61" s="126"/>
      <c r="AB61" s="119">
        <f>SUM(Y61:AA61)</f>
        <v>0</v>
      </c>
      <c r="AC61" s="141"/>
      <c r="AD61" s="141"/>
      <c r="AE61" s="141"/>
      <c r="AF61" s="141"/>
      <c r="AG61" s="126"/>
      <c r="AH61" s="126"/>
      <c r="AI61" s="126"/>
      <c r="AJ61" s="119">
        <f>SUM(AG61:AI61)</f>
        <v>0</v>
      </c>
      <c r="AK61" s="126"/>
      <c r="AL61" s="126"/>
      <c r="AM61" s="126"/>
      <c r="AN61" s="126"/>
      <c r="AO61" s="126"/>
      <c r="AP61" s="119">
        <f t="shared" ref="AP61" si="86">SUM(AK61:AO61)</f>
        <v>0</v>
      </c>
      <c r="AQ61" s="108">
        <f>SUM(I61+X61+P61+AB61+AJ61+AP61)</f>
        <v>0</v>
      </c>
      <c r="AR61" s="109">
        <f t="shared" si="49"/>
        <v>17</v>
      </c>
    </row>
    <row r="62" spans="1:44" ht="20.25" customHeight="1" thickBot="1" x14ac:dyDescent="0.3">
      <c r="AP62" s="1"/>
      <c r="AQ62" s="1"/>
    </row>
    <row r="63" spans="1:44" ht="25.5" customHeight="1" thickBot="1" x14ac:dyDescent="0.3">
      <c r="A63" s="255" t="s">
        <v>109</v>
      </c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6"/>
    </row>
    <row r="64" spans="1:44" ht="45" customHeight="1" thickBot="1" x14ac:dyDescent="0.3">
      <c r="A64" s="98" t="s">
        <v>8</v>
      </c>
      <c r="B64" s="99" t="s">
        <v>6</v>
      </c>
      <c r="C64" s="100" t="s">
        <v>1</v>
      </c>
      <c r="D64" s="100" t="s">
        <v>7</v>
      </c>
      <c r="E64" s="100" t="s">
        <v>0</v>
      </c>
      <c r="F64" s="242"/>
      <c r="G64" s="243"/>
      <c r="H64" s="243"/>
      <c r="I64" s="244"/>
      <c r="J64" s="245" t="s">
        <v>135</v>
      </c>
      <c r="K64" s="246"/>
      <c r="L64" s="247"/>
      <c r="M64" s="242"/>
      <c r="N64" s="243"/>
      <c r="O64" s="243"/>
      <c r="P64" s="244"/>
      <c r="Q64" s="242" t="s">
        <v>132</v>
      </c>
      <c r="R64" s="243"/>
      <c r="S64" s="243"/>
      <c r="T64" s="244"/>
      <c r="U64" s="242"/>
      <c r="V64" s="243"/>
      <c r="W64" s="243"/>
      <c r="X64" s="244"/>
      <c r="Y64" s="242"/>
      <c r="Z64" s="243"/>
      <c r="AA64" s="243"/>
      <c r="AB64" s="244"/>
      <c r="AC64" s="242" t="s">
        <v>131</v>
      </c>
      <c r="AD64" s="243"/>
      <c r="AE64" s="243"/>
      <c r="AF64" s="244"/>
      <c r="AG64" s="242"/>
      <c r="AH64" s="243"/>
      <c r="AI64" s="243"/>
      <c r="AJ64" s="244"/>
      <c r="AK64" s="252"/>
      <c r="AL64" s="253"/>
      <c r="AM64" s="253"/>
      <c r="AN64" s="253"/>
      <c r="AO64" s="253"/>
      <c r="AP64" s="254"/>
      <c r="AQ64" s="102" t="s">
        <v>2</v>
      </c>
      <c r="AR64" s="103" t="s">
        <v>8</v>
      </c>
    </row>
    <row r="65" spans="1:44" ht="20.100000000000001" customHeight="1" x14ac:dyDescent="0.25">
      <c r="A65" s="111">
        <f>SUM(AR65)</f>
        <v>1</v>
      </c>
      <c r="B65" s="112">
        <f>SUM(AQ65)</f>
        <v>45</v>
      </c>
      <c r="C65" s="122" t="s">
        <v>3</v>
      </c>
      <c r="D65" s="123">
        <v>71</v>
      </c>
      <c r="E65" s="124" t="s">
        <v>10</v>
      </c>
      <c r="F65" s="120"/>
      <c r="G65" s="120"/>
      <c r="H65" s="120"/>
      <c r="I65" s="125"/>
      <c r="J65" s="126">
        <v>20</v>
      </c>
      <c r="K65" s="126">
        <v>25</v>
      </c>
      <c r="L65" s="119">
        <f>SUM(J65:K65)</f>
        <v>45</v>
      </c>
      <c r="M65" s="223"/>
      <c r="N65" s="223"/>
      <c r="O65" s="223"/>
      <c r="P65" s="223"/>
      <c r="Q65" s="126"/>
      <c r="R65" s="126"/>
      <c r="S65" s="126"/>
      <c r="T65" s="119">
        <f>SUM(Q65:S65)</f>
        <v>0</v>
      </c>
      <c r="U65" s="125"/>
      <c r="V65" s="125"/>
      <c r="W65" s="125"/>
      <c r="X65" s="125">
        <f>SUM(U65:W65)</f>
        <v>0</v>
      </c>
      <c r="Y65" s="120"/>
      <c r="Z65" s="120"/>
      <c r="AA65" s="120"/>
      <c r="AB65" s="120"/>
      <c r="AC65" s="126"/>
      <c r="AD65" s="126"/>
      <c r="AE65" s="126"/>
      <c r="AF65" s="119">
        <f>SUM(AC65:AE65)</f>
        <v>0</v>
      </c>
      <c r="AG65" s="120"/>
      <c r="AH65" s="125"/>
      <c r="AI65" s="120"/>
      <c r="AJ65" s="125"/>
      <c r="AK65" s="117"/>
      <c r="AL65" s="117"/>
      <c r="AM65" s="117"/>
      <c r="AN65" s="117"/>
      <c r="AO65" s="117"/>
      <c r="AP65" s="117">
        <f>SUM(AK65:AO65)</f>
        <v>0</v>
      </c>
      <c r="AQ65" s="121">
        <f>SUM(L65+T65+AF65)</f>
        <v>45</v>
      </c>
      <c r="AR65" s="121">
        <v>1</v>
      </c>
    </row>
    <row r="66" spans="1:44" ht="19.5" customHeight="1" x14ac:dyDescent="0.25">
      <c r="A66" s="111">
        <f>SUM(AR66)</f>
        <v>2</v>
      </c>
      <c r="B66" s="112">
        <f>SUM(AQ66)</f>
        <v>43</v>
      </c>
      <c r="C66" s="113" t="s">
        <v>38</v>
      </c>
      <c r="D66" s="114">
        <v>70</v>
      </c>
      <c r="E66" s="115" t="s">
        <v>139</v>
      </c>
      <c r="F66" s="120"/>
      <c r="G66" s="120"/>
      <c r="H66" s="120"/>
      <c r="I66" s="125"/>
      <c r="J66" s="126">
        <v>25</v>
      </c>
      <c r="K66" s="126">
        <v>18</v>
      </c>
      <c r="L66" s="119">
        <f>SUM(J66:K66)</f>
        <v>43</v>
      </c>
      <c r="M66" s="223"/>
      <c r="N66" s="223"/>
      <c r="O66" s="223"/>
      <c r="P66" s="223"/>
      <c r="Q66" s="126"/>
      <c r="R66" s="126"/>
      <c r="S66" s="126"/>
      <c r="T66" s="119">
        <f t="shared" ref="T66" si="87">SUM(Q66:S66)</f>
        <v>0</v>
      </c>
      <c r="U66" s="125"/>
      <c r="V66" s="125"/>
      <c r="W66" s="125"/>
      <c r="X66" s="125">
        <f t="shared" ref="X66:X80" si="88">SUM(U66:W66)</f>
        <v>0</v>
      </c>
      <c r="Y66" s="120"/>
      <c r="Z66" s="120"/>
      <c r="AA66" s="120"/>
      <c r="AB66" s="120"/>
      <c r="AC66" s="126"/>
      <c r="AD66" s="126"/>
      <c r="AE66" s="126"/>
      <c r="AF66" s="119">
        <f t="shared" ref="AF66:AF77" si="89">SUM(AC66:AE66)</f>
        <v>0</v>
      </c>
      <c r="AG66" s="120"/>
      <c r="AH66" s="125"/>
      <c r="AI66" s="120"/>
      <c r="AJ66" s="125"/>
      <c r="AK66" s="117"/>
      <c r="AL66" s="117"/>
      <c r="AM66" s="117"/>
      <c r="AN66" s="117"/>
      <c r="AO66" s="117"/>
      <c r="AP66" s="117">
        <f>SUM(AK66:AO66)</f>
        <v>0</v>
      </c>
      <c r="AQ66" s="121">
        <f t="shared" ref="AQ66:AQ74" si="90">SUM(L66+T66+AF66)</f>
        <v>43</v>
      </c>
      <c r="AR66" s="121">
        <f>SUM(AR65+1)</f>
        <v>2</v>
      </c>
    </row>
    <row r="67" spans="1:44" ht="20.100000000000001" customHeight="1" x14ac:dyDescent="0.25">
      <c r="A67" s="130">
        <f t="shared" ref="A67" si="91">SUM(AR67)</f>
        <v>3</v>
      </c>
      <c r="B67" s="112">
        <f>SUM(AQ67)</f>
        <v>38</v>
      </c>
      <c r="C67" s="113" t="s">
        <v>21</v>
      </c>
      <c r="D67" s="114">
        <v>80</v>
      </c>
      <c r="E67" s="115" t="s">
        <v>26</v>
      </c>
      <c r="F67" s="120"/>
      <c r="G67" s="120"/>
      <c r="H67" s="120"/>
      <c r="I67" s="120"/>
      <c r="J67" s="126">
        <v>18</v>
      </c>
      <c r="K67" s="126">
        <v>20</v>
      </c>
      <c r="L67" s="138">
        <f>SUM(J67:K67)</f>
        <v>38</v>
      </c>
      <c r="M67" s="223"/>
      <c r="N67" s="223"/>
      <c r="O67" s="223"/>
      <c r="P67" s="223"/>
      <c r="Q67" s="126"/>
      <c r="R67" s="126"/>
      <c r="S67" s="126"/>
      <c r="T67" s="119">
        <f t="shared" ref="T67:T74" si="92">SUM(Q67:S67)</f>
        <v>0</v>
      </c>
      <c r="U67" s="125"/>
      <c r="V67" s="125"/>
      <c r="W67" s="125"/>
      <c r="X67" s="125">
        <f>SUM(U67:W67)</f>
        <v>0</v>
      </c>
      <c r="Y67" s="120"/>
      <c r="Z67" s="120"/>
      <c r="AA67" s="120"/>
      <c r="AB67" s="120"/>
      <c r="AC67" s="126"/>
      <c r="AD67" s="126"/>
      <c r="AE67" s="126"/>
      <c r="AF67" s="119">
        <f t="shared" ref="AF67:AF74" si="93">SUM(AC67:AE67)</f>
        <v>0</v>
      </c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1">
        <f t="shared" si="90"/>
        <v>38</v>
      </c>
      <c r="AR67" s="121">
        <f t="shared" ref="AR67:AR81" si="94">SUM(AR66+1)</f>
        <v>3</v>
      </c>
    </row>
    <row r="68" spans="1:44" ht="20.100000000000001" customHeight="1" x14ac:dyDescent="0.25">
      <c r="A68" s="111">
        <f t="shared" ref="A68" si="95">SUM(AR68)</f>
        <v>4</v>
      </c>
      <c r="B68" s="112">
        <f t="shared" ref="B68" si="96">SUM(AQ68)</f>
        <v>33</v>
      </c>
      <c r="C68" s="113" t="s">
        <v>102</v>
      </c>
      <c r="D68" s="114">
        <v>85</v>
      </c>
      <c r="E68" s="115" t="s">
        <v>103</v>
      </c>
      <c r="F68" s="120"/>
      <c r="G68" s="120"/>
      <c r="H68" s="120"/>
      <c r="I68" s="120"/>
      <c r="J68" s="126">
        <v>16</v>
      </c>
      <c r="K68" s="126">
        <v>17</v>
      </c>
      <c r="L68" s="138">
        <f>SUM(J68:K68)</f>
        <v>33</v>
      </c>
      <c r="M68" s="223"/>
      <c r="N68" s="223"/>
      <c r="O68" s="223"/>
      <c r="P68" s="223"/>
      <c r="Q68" s="126"/>
      <c r="R68" s="126"/>
      <c r="S68" s="126"/>
      <c r="T68" s="119">
        <f>SUM(Q68:S68)</f>
        <v>0</v>
      </c>
      <c r="U68" s="125"/>
      <c r="V68" s="125"/>
      <c r="W68" s="125"/>
      <c r="X68" s="125">
        <f>SUM(U68:W68)</f>
        <v>0</v>
      </c>
      <c r="Y68" s="120"/>
      <c r="Z68" s="120"/>
      <c r="AA68" s="120"/>
      <c r="AB68" s="120"/>
      <c r="AC68" s="126"/>
      <c r="AD68" s="126"/>
      <c r="AE68" s="126"/>
      <c r="AF68" s="119">
        <f>SUM(AC68:AE68)</f>
        <v>0</v>
      </c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1">
        <f>SUM(L68+T68+AF68)</f>
        <v>33</v>
      </c>
      <c r="AR68" s="121">
        <f t="shared" si="94"/>
        <v>4</v>
      </c>
    </row>
    <row r="69" spans="1:44" ht="20.100000000000001" customHeight="1" x14ac:dyDescent="0.25">
      <c r="A69" s="111">
        <f t="shared" ref="A69" si="97">SUM(AR69)</f>
        <v>5</v>
      </c>
      <c r="B69" s="112">
        <f t="shared" ref="B69" si="98">SUM(AQ69)</f>
        <v>31</v>
      </c>
      <c r="C69" s="113" t="s">
        <v>48</v>
      </c>
      <c r="D69" s="114">
        <v>43</v>
      </c>
      <c r="E69" s="115" t="s">
        <v>52</v>
      </c>
      <c r="F69" s="116"/>
      <c r="G69" s="116"/>
      <c r="H69" s="116"/>
      <c r="I69" s="117"/>
      <c r="J69" s="118">
        <v>17</v>
      </c>
      <c r="K69" s="118">
        <v>14</v>
      </c>
      <c r="L69" s="119">
        <f>SUM(J69:K69)</f>
        <v>31</v>
      </c>
      <c r="M69" s="223"/>
      <c r="N69" s="223"/>
      <c r="O69" s="223"/>
      <c r="P69" s="223"/>
      <c r="Q69" s="126"/>
      <c r="R69" s="126"/>
      <c r="S69" s="126"/>
      <c r="T69" s="119">
        <f>SUM(Q69:S69)</f>
        <v>0</v>
      </c>
      <c r="U69" s="125"/>
      <c r="V69" s="125"/>
      <c r="W69" s="125"/>
      <c r="X69" s="125">
        <f>SUM(U69:W69)</f>
        <v>0</v>
      </c>
      <c r="Y69" s="120"/>
      <c r="Z69" s="120"/>
      <c r="AA69" s="120"/>
      <c r="AB69" s="120"/>
      <c r="AC69" s="126"/>
      <c r="AD69" s="126"/>
      <c r="AE69" s="126"/>
      <c r="AF69" s="119">
        <f t="shared" ref="AF69" si="99">SUM(AC69:AE69)</f>
        <v>0</v>
      </c>
      <c r="AG69" s="116"/>
      <c r="AH69" s="117"/>
      <c r="AI69" s="116"/>
      <c r="AJ69" s="117"/>
      <c r="AK69" s="117"/>
      <c r="AL69" s="117"/>
      <c r="AM69" s="117"/>
      <c r="AN69" s="117"/>
      <c r="AO69" s="117"/>
      <c r="AP69" s="117">
        <f>SUM(AK69:AO69)</f>
        <v>0</v>
      </c>
      <c r="AQ69" s="121">
        <f>SUM(L69+T69+AF69)</f>
        <v>31</v>
      </c>
      <c r="AR69" s="121">
        <f t="shared" si="94"/>
        <v>5</v>
      </c>
    </row>
    <row r="70" spans="1:44" ht="20.100000000000001" customHeight="1" x14ac:dyDescent="0.25">
      <c r="A70" s="112">
        <f>SUM(AR70)</f>
        <v>6</v>
      </c>
      <c r="B70" s="112">
        <f>SUM(AQ70)</f>
        <v>29</v>
      </c>
      <c r="C70" s="113" t="s">
        <v>136</v>
      </c>
      <c r="D70" s="114">
        <v>94</v>
      </c>
      <c r="E70" s="115" t="s">
        <v>123</v>
      </c>
      <c r="F70" s="120"/>
      <c r="G70" s="120"/>
      <c r="H70" s="120"/>
      <c r="I70" s="125"/>
      <c r="J70" s="126">
        <v>14</v>
      </c>
      <c r="K70" s="126">
        <v>15</v>
      </c>
      <c r="L70" s="119">
        <f>SUM(J70:K70)</f>
        <v>29</v>
      </c>
      <c r="M70" s="223"/>
      <c r="N70" s="223"/>
      <c r="O70" s="223"/>
      <c r="P70" s="223"/>
      <c r="Q70" s="126"/>
      <c r="R70" s="126"/>
      <c r="S70" s="126"/>
      <c r="T70" s="119">
        <f t="shared" ref="T70" si="100">SUM(Q70:S70)</f>
        <v>0</v>
      </c>
      <c r="U70" s="125"/>
      <c r="V70" s="125"/>
      <c r="W70" s="125"/>
      <c r="X70" s="125"/>
      <c r="Y70" s="120"/>
      <c r="Z70" s="120"/>
      <c r="AA70" s="120"/>
      <c r="AB70" s="120"/>
      <c r="AC70" s="126"/>
      <c r="AD70" s="126"/>
      <c r="AE70" s="126"/>
      <c r="AF70" s="119">
        <f>SUM(AC70:AE70)</f>
        <v>0</v>
      </c>
      <c r="AG70" s="225"/>
      <c r="AH70" s="226"/>
      <c r="AI70" s="225"/>
      <c r="AJ70" s="226"/>
      <c r="AK70" s="226"/>
      <c r="AL70" s="226"/>
      <c r="AM70" s="226"/>
      <c r="AN70" s="226"/>
      <c r="AO70" s="226"/>
      <c r="AP70" s="226"/>
      <c r="AQ70" s="121">
        <f t="shared" ref="AQ70" si="101">SUM(L70+T70+AF70)</f>
        <v>29</v>
      </c>
      <c r="AR70" s="121">
        <f t="shared" si="94"/>
        <v>6</v>
      </c>
    </row>
    <row r="71" spans="1:44" ht="20.100000000000001" customHeight="1" x14ac:dyDescent="0.25">
      <c r="A71" s="111">
        <f>SUM(AR71)</f>
        <v>7</v>
      </c>
      <c r="B71" s="112">
        <f>SUM(AQ71)</f>
        <v>28</v>
      </c>
      <c r="C71" s="113" t="s">
        <v>93</v>
      </c>
      <c r="D71" s="114">
        <v>75</v>
      </c>
      <c r="E71" s="115" t="s">
        <v>9</v>
      </c>
      <c r="F71" s="214"/>
      <c r="G71" s="214"/>
      <c r="H71" s="214"/>
      <c r="I71" s="215"/>
      <c r="J71" s="118">
        <v>15</v>
      </c>
      <c r="K71" s="118">
        <v>13</v>
      </c>
      <c r="L71" s="119">
        <f>SUM(J71:K71)</f>
        <v>28</v>
      </c>
      <c r="M71" s="223"/>
      <c r="N71" s="223"/>
      <c r="O71" s="223"/>
      <c r="P71" s="223"/>
      <c r="Q71" s="126"/>
      <c r="R71" s="126"/>
      <c r="S71" s="126"/>
      <c r="T71" s="119">
        <f t="shared" ref="T71" si="102">SUM(Q71:S71)</f>
        <v>0</v>
      </c>
      <c r="U71" s="125"/>
      <c r="V71" s="125"/>
      <c r="W71" s="125"/>
      <c r="X71" s="125"/>
      <c r="Y71" s="135"/>
      <c r="Z71" s="135"/>
      <c r="AA71" s="135"/>
      <c r="AB71" s="135"/>
      <c r="AC71" s="126"/>
      <c r="AD71" s="126"/>
      <c r="AE71" s="126"/>
      <c r="AF71" s="119">
        <f>SUM(AC71:AE71)</f>
        <v>0</v>
      </c>
      <c r="AG71" s="214"/>
      <c r="AH71" s="215"/>
      <c r="AI71" s="214"/>
      <c r="AJ71" s="215"/>
      <c r="AK71" s="117"/>
      <c r="AL71" s="117"/>
      <c r="AM71" s="117"/>
      <c r="AN71" s="117"/>
      <c r="AO71" s="117"/>
      <c r="AP71" s="117"/>
      <c r="AQ71" s="121">
        <f>SUM(L71+T71+AF71)</f>
        <v>28</v>
      </c>
      <c r="AR71" s="121">
        <f t="shared" si="94"/>
        <v>7</v>
      </c>
    </row>
    <row r="72" spans="1:44" ht="20.100000000000001" customHeight="1" x14ac:dyDescent="0.25">
      <c r="A72" s="111">
        <f>SUM(AR72)</f>
        <v>8</v>
      </c>
      <c r="B72" s="112">
        <f>SUM(AQ72)</f>
        <v>25</v>
      </c>
      <c r="C72" s="132" t="s">
        <v>13</v>
      </c>
      <c r="D72" s="133">
        <v>11</v>
      </c>
      <c r="E72" s="134" t="s">
        <v>10</v>
      </c>
      <c r="F72" s="214"/>
      <c r="G72" s="214"/>
      <c r="H72" s="214"/>
      <c r="I72" s="215"/>
      <c r="J72" s="118">
        <v>13</v>
      </c>
      <c r="K72" s="118">
        <v>12</v>
      </c>
      <c r="L72" s="138">
        <f>SUM(J72:K72)</f>
        <v>25</v>
      </c>
      <c r="M72" s="223"/>
      <c r="N72" s="223"/>
      <c r="O72" s="223"/>
      <c r="P72" s="223"/>
      <c r="Q72" s="126"/>
      <c r="R72" s="126"/>
      <c r="S72" s="126"/>
      <c r="T72" s="119">
        <f>SUM(Q72:S72)</f>
        <v>0</v>
      </c>
      <c r="U72" s="125"/>
      <c r="V72" s="125"/>
      <c r="W72" s="125"/>
      <c r="X72" s="125"/>
      <c r="Y72" s="135"/>
      <c r="Z72" s="135"/>
      <c r="AA72" s="135"/>
      <c r="AB72" s="135"/>
      <c r="AC72" s="126"/>
      <c r="AD72" s="126"/>
      <c r="AE72" s="126"/>
      <c r="AF72" s="119">
        <f>SUM(AC72:AE72)</f>
        <v>0</v>
      </c>
      <c r="AG72" s="214"/>
      <c r="AH72" s="215"/>
      <c r="AI72" s="214"/>
      <c r="AJ72" s="215"/>
      <c r="AK72" s="117"/>
      <c r="AL72" s="117"/>
      <c r="AM72" s="117"/>
      <c r="AN72" s="117"/>
      <c r="AO72" s="117"/>
      <c r="AP72" s="117"/>
      <c r="AQ72" s="121">
        <f>SUM(L72+T72+AF72)</f>
        <v>25</v>
      </c>
      <c r="AR72" s="121">
        <f t="shared" si="94"/>
        <v>8</v>
      </c>
    </row>
    <row r="73" spans="1:44" ht="20.100000000000001" customHeight="1" x14ac:dyDescent="0.25">
      <c r="A73" s="112">
        <f>SUM(AR73)</f>
        <v>9</v>
      </c>
      <c r="B73" s="112">
        <f>SUM(AQ73)</f>
        <v>16</v>
      </c>
      <c r="C73" s="113" t="s">
        <v>138</v>
      </c>
      <c r="D73" s="114">
        <v>28</v>
      </c>
      <c r="E73" s="115" t="s">
        <v>11</v>
      </c>
      <c r="F73" s="120"/>
      <c r="G73" s="120"/>
      <c r="H73" s="120"/>
      <c r="I73" s="125"/>
      <c r="J73" s="126">
        <v>0</v>
      </c>
      <c r="K73" s="126">
        <v>16</v>
      </c>
      <c r="L73" s="119">
        <f>SUM(J73:K73)</f>
        <v>16</v>
      </c>
      <c r="M73" s="223"/>
      <c r="N73" s="223"/>
      <c r="O73" s="223"/>
      <c r="P73" s="223"/>
      <c r="Q73" s="126"/>
      <c r="R73" s="126"/>
      <c r="S73" s="126"/>
      <c r="T73" s="119">
        <f>SUM(Q73:S73)</f>
        <v>0</v>
      </c>
      <c r="U73" s="125"/>
      <c r="V73" s="125"/>
      <c r="W73" s="125"/>
      <c r="X73" s="125"/>
      <c r="Y73" s="120"/>
      <c r="Z73" s="120"/>
      <c r="AA73" s="120"/>
      <c r="AB73" s="120"/>
      <c r="AC73" s="126"/>
      <c r="AD73" s="126"/>
      <c r="AE73" s="126"/>
      <c r="AF73" s="119">
        <f>SUM(AC73:AE73)</f>
        <v>0</v>
      </c>
      <c r="AG73" s="225"/>
      <c r="AH73" s="226"/>
      <c r="AI73" s="225"/>
      <c r="AJ73" s="226"/>
      <c r="AK73" s="226"/>
      <c r="AL73" s="226"/>
      <c r="AM73" s="226"/>
      <c r="AN73" s="226"/>
      <c r="AO73" s="226"/>
      <c r="AP73" s="226"/>
      <c r="AQ73" s="121">
        <f>SUM(L73+T73+AF73)</f>
        <v>16</v>
      </c>
      <c r="AR73" s="121">
        <f t="shared" si="94"/>
        <v>9</v>
      </c>
    </row>
    <row r="74" spans="1:44" ht="19.5" customHeight="1" x14ac:dyDescent="0.25">
      <c r="A74" s="112">
        <f>SUM(AR74)</f>
        <v>10</v>
      </c>
      <c r="B74" s="112">
        <f>SUM(AQ74)</f>
        <v>0</v>
      </c>
      <c r="C74" s="113" t="s">
        <v>100</v>
      </c>
      <c r="D74" s="114">
        <v>6</v>
      </c>
      <c r="E74" s="115" t="s">
        <v>4</v>
      </c>
      <c r="F74" s="120"/>
      <c r="G74" s="120"/>
      <c r="H74" s="120"/>
      <c r="I74" s="125"/>
      <c r="J74" s="126">
        <v>0</v>
      </c>
      <c r="K74" s="126">
        <v>0</v>
      </c>
      <c r="L74" s="138">
        <f>SUM(J74:K74)</f>
        <v>0</v>
      </c>
      <c r="M74" s="223"/>
      <c r="N74" s="223"/>
      <c r="O74" s="223"/>
      <c r="P74" s="223"/>
      <c r="Q74" s="126"/>
      <c r="R74" s="126"/>
      <c r="S74" s="126"/>
      <c r="T74" s="119">
        <f t="shared" si="92"/>
        <v>0</v>
      </c>
      <c r="U74" s="125"/>
      <c r="V74" s="125"/>
      <c r="W74" s="125"/>
      <c r="X74" s="125">
        <f>SUM(U74:W74)</f>
        <v>0</v>
      </c>
      <c r="Y74" s="120"/>
      <c r="Z74" s="120"/>
      <c r="AA74" s="120"/>
      <c r="AB74" s="120"/>
      <c r="AC74" s="126"/>
      <c r="AD74" s="126"/>
      <c r="AE74" s="126"/>
      <c r="AF74" s="119">
        <f t="shared" si="93"/>
        <v>0</v>
      </c>
      <c r="AG74" s="120"/>
      <c r="AH74" s="125"/>
      <c r="AI74" s="120"/>
      <c r="AJ74" s="125"/>
      <c r="AK74" s="117"/>
      <c r="AL74" s="117"/>
      <c r="AM74" s="117"/>
      <c r="AN74" s="117"/>
      <c r="AO74" s="117"/>
      <c r="AP74" s="117">
        <f>SUM(AK74:AO74)</f>
        <v>0</v>
      </c>
      <c r="AQ74" s="121">
        <f t="shared" si="90"/>
        <v>0</v>
      </c>
      <c r="AR74" s="121">
        <f t="shared" si="94"/>
        <v>10</v>
      </c>
    </row>
    <row r="75" spans="1:44" ht="20.100000000000001" customHeight="1" x14ac:dyDescent="0.25">
      <c r="A75" s="130">
        <f t="shared" ref="A75" si="103">SUM(AR75)</f>
        <v>11</v>
      </c>
      <c r="B75" s="131">
        <f t="shared" ref="B75" si="104">SUM(AQ75)</f>
        <v>0</v>
      </c>
      <c r="C75" s="132" t="s">
        <v>25</v>
      </c>
      <c r="D75" s="133">
        <v>92</v>
      </c>
      <c r="E75" s="134" t="s">
        <v>28</v>
      </c>
      <c r="F75" s="135"/>
      <c r="G75" s="135"/>
      <c r="H75" s="135"/>
      <c r="I75" s="136"/>
      <c r="J75" s="126">
        <v>0</v>
      </c>
      <c r="K75" s="126">
        <v>0</v>
      </c>
      <c r="L75" s="138">
        <f>SUM(J75:K75)</f>
        <v>0</v>
      </c>
      <c r="M75" s="223"/>
      <c r="N75" s="223"/>
      <c r="O75" s="223"/>
      <c r="P75" s="224"/>
      <c r="Q75" s="126"/>
      <c r="R75" s="126"/>
      <c r="S75" s="126"/>
      <c r="T75" s="138">
        <f>SUM(Q75:S75)</f>
        <v>0</v>
      </c>
      <c r="U75" s="125"/>
      <c r="V75" s="125"/>
      <c r="W75" s="125"/>
      <c r="X75" s="125">
        <f>SUM(U75:W75)</f>
        <v>0</v>
      </c>
      <c r="Y75" s="135"/>
      <c r="Z75" s="135"/>
      <c r="AA75" s="135"/>
      <c r="AB75" s="135"/>
      <c r="AC75" s="126"/>
      <c r="AD75" s="126"/>
      <c r="AE75" s="126"/>
      <c r="AF75" s="119">
        <f>SUM(AC75:AE75)</f>
        <v>0</v>
      </c>
      <c r="AG75" s="135"/>
      <c r="AH75" s="136"/>
      <c r="AI75" s="135"/>
      <c r="AJ75" s="136"/>
      <c r="AK75" s="117"/>
      <c r="AL75" s="117"/>
      <c r="AM75" s="117"/>
      <c r="AN75" s="117"/>
      <c r="AO75" s="117"/>
      <c r="AP75" s="117">
        <f>SUM(AK75:AO75)</f>
        <v>0</v>
      </c>
      <c r="AQ75" s="121">
        <f>SUM(L75+T75+AF75)</f>
        <v>0</v>
      </c>
      <c r="AR75" s="121">
        <f t="shared" si="94"/>
        <v>11</v>
      </c>
    </row>
    <row r="76" spans="1:44" ht="20.100000000000001" customHeight="1" x14ac:dyDescent="0.25">
      <c r="A76" s="111">
        <f>SUM(AR76)</f>
        <v>12</v>
      </c>
      <c r="B76" s="112">
        <f t="shared" ref="B76:B77" si="105">SUM(AQ76)</f>
        <v>0</v>
      </c>
      <c r="C76" s="113" t="s">
        <v>36</v>
      </c>
      <c r="D76" s="114">
        <v>3</v>
      </c>
      <c r="E76" s="115" t="s">
        <v>104</v>
      </c>
      <c r="F76" s="116"/>
      <c r="G76" s="116"/>
      <c r="H76" s="116"/>
      <c r="I76" s="117"/>
      <c r="J76" s="118">
        <v>0</v>
      </c>
      <c r="K76" s="118">
        <v>0</v>
      </c>
      <c r="L76" s="119">
        <f>SUM(J76:K76)</f>
        <v>0</v>
      </c>
      <c r="M76" s="223"/>
      <c r="N76" s="223"/>
      <c r="O76" s="223"/>
      <c r="P76" s="223"/>
      <c r="Q76" s="126"/>
      <c r="R76" s="126"/>
      <c r="S76" s="126"/>
      <c r="T76" s="119">
        <f>SUM(Q76:S76)</f>
        <v>0</v>
      </c>
      <c r="U76" s="125"/>
      <c r="V76" s="125"/>
      <c r="W76" s="125"/>
      <c r="X76" s="125">
        <f>SUM(U76:W76)</f>
        <v>0</v>
      </c>
      <c r="Y76" s="120"/>
      <c r="Z76" s="120"/>
      <c r="AA76" s="120"/>
      <c r="AB76" s="120"/>
      <c r="AC76" s="126"/>
      <c r="AD76" s="126"/>
      <c r="AE76" s="126"/>
      <c r="AF76" s="119">
        <f t="shared" si="89"/>
        <v>0</v>
      </c>
      <c r="AG76" s="116"/>
      <c r="AH76" s="117"/>
      <c r="AI76" s="116"/>
      <c r="AJ76" s="117"/>
      <c r="AK76" s="117"/>
      <c r="AL76" s="117"/>
      <c r="AM76" s="117"/>
      <c r="AN76" s="117"/>
      <c r="AO76" s="117"/>
      <c r="AP76" s="117">
        <f>SUM(AK76:AO76)</f>
        <v>0</v>
      </c>
      <c r="AQ76" s="121">
        <f t="shared" ref="AQ76:AQ80" si="106">SUM(L76+T76+AF76)</f>
        <v>0</v>
      </c>
      <c r="AR76" s="121">
        <f t="shared" si="94"/>
        <v>12</v>
      </c>
    </row>
    <row r="77" spans="1:44" ht="20.100000000000001" customHeight="1" x14ac:dyDescent="0.25">
      <c r="A77" s="111">
        <f>SUM(AR77)</f>
        <v>13</v>
      </c>
      <c r="B77" s="112">
        <f t="shared" si="105"/>
        <v>0</v>
      </c>
      <c r="C77" s="113" t="s">
        <v>49</v>
      </c>
      <c r="D77" s="114">
        <v>10</v>
      </c>
      <c r="E77" s="115" t="s">
        <v>101</v>
      </c>
      <c r="F77" s="120"/>
      <c r="G77" s="120"/>
      <c r="H77" s="120"/>
      <c r="I77" s="120"/>
      <c r="J77" s="126">
        <v>0</v>
      </c>
      <c r="K77" s="126">
        <v>0</v>
      </c>
      <c r="L77" s="138">
        <f>SUM(J77:K77)</f>
        <v>0</v>
      </c>
      <c r="M77" s="223"/>
      <c r="N77" s="223"/>
      <c r="O77" s="223"/>
      <c r="P77" s="223"/>
      <c r="Q77" s="126"/>
      <c r="R77" s="126"/>
      <c r="S77" s="126"/>
      <c r="T77" s="119">
        <f t="shared" ref="T77" si="107">SUM(Q77:S77)</f>
        <v>0</v>
      </c>
      <c r="U77" s="125"/>
      <c r="V77" s="125"/>
      <c r="W77" s="125"/>
      <c r="X77" s="125">
        <f t="shared" si="88"/>
        <v>0</v>
      </c>
      <c r="Y77" s="120"/>
      <c r="Z77" s="120"/>
      <c r="AA77" s="120"/>
      <c r="AB77" s="120"/>
      <c r="AC77" s="126"/>
      <c r="AD77" s="126"/>
      <c r="AE77" s="126"/>
      <c r="AF77" s="119">
        <f t="shared" si="89"/>
        <v>0</v>
      </c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1">
        <f t="shared" si="106"/>
        <v>0</v>
      </c>
      <c r="AR77" s="121">
        <f t="shared" si="94"/>
        <v>13</v>
      </c>
    </row>
    <row r="78" spans="1:44" ht="20.100000000000001" customHeight="1" x14ac:dyDescent="0.25">
      <c r="A78" s="111">
        <f t="shared" ref="A78" si="108">SUM(AR78)</f>
        <v>14</v>
      </c>
      <c r="B78" s="112">
        <f t="shared" ref="B78" si="109">SUM(AQ78)</f>
        <v>0</v>
      </c>
      <c r="C78" s="113" t="s">
        <v>39</v>
      </c>
      <c r="D78" s="114">
        <v>69</v>
      </c>
      <c r="E78" s="115" t="s">
        <v>27</v>
      </c>
      <c r="F78" s="120"/>
      <c r="G78" s="120"/>
      <c r="H78" s="120"/>
      <c r="I78" s="120"/>
      <c r="J78" s="126">
        <v>0</v>
      </c>
      <c r="K78" s="126">
        <v>0</v>
      </c>
      <c r="L78" s="138">
        <f>SUM(J78:K78)</f>
        <v>0</v>
      </c>
      <c r="M78" s="223"/>
      <c r="N78" s="223"/>
      <c r="O78" s="223"/>
      <c r="P78" s="223"/>
      <c r="Q78" s="126"/>
      <c r="R78" s="126"/>
      <c r="S78" s="126"/>
      <c r="T78" s="119">
        <f>SUM(Q78:S78)</f>
        <v>0</v>
      </c>
      <c r="U78" s="125"/>
      <c r="V78" s="125"/>
      <c r="W78" s="125"/>
      <c r="X78" s="125">
        <f>SUM(U78:W78)</f>
        <v>0</v>
      </c>
      <c r="Y78" s="120"/>
      <c r="Z78" s="120"/>
      <c r="AA78" s="120"/>
      <c r="AB78" s="120"/>
      <c r="AC78" s="126"/>
      <c r="AD78" s="126"/>
      <c r="AE78" s="126"/>
      <c r="AF78" s="119">
        <f t="shared" ref="AF78:AF80" si="110">SUM(AC78:AE78)</f>
        <v>0</v>
      </c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1">
        <f t="shared" si="106"/>
        <v>0</v>
      </c>
      <c r="AR78" s="121">
        <f t="shared" si="94"/>
        <v>14</v>
      </c>
    </row>
    <row r="79" spans="1:44" ht="20.100000000000001" customHeight="1" x14ac:dyDescent="0.25">
      <c r="A79" s="111">
        <f>SUM(AR79)</f>
        <v>15</v>
      </c>
      <c r="B79" s="112">
        <f>SUM(AQ79)</f>
        <v>0</v>
      </c>
      <c r="C79" s="127" t="s">
        <v>114</v>
      </c>
      <c r="D79" s="128">
        <v>12</v>
      </c>
      <c r="E79" s="129" t="s">
        <v>115</v>
      </c>
      <c r="F79" s="120"/>
      <c r="G79" s="120"/>
      <c r="H79" s="120"/>
      <c r="I79" s="125"/>
      <c r="J79" s="126">
        <v>0</v>
      </c>
      <c r="K79" s="126">
        <v>0</v>
      </c>
      <c r="L79" s="119">
        <f>SUM(J79:K79)</f>
        <v>0</v>
      </c>
      <c r="M79" s="223"/>
      <c r="N79" s="223"/>
      <c r="O79" s="223"/>
      <c r="P79" s="223"/>
      <c r="Q79" s="126"/>
      <c r="R79" s="126"/>
      <c r="S79" s="126"/>
      <c r="T79" s="119">
        <f>SUM(Q79:S79)</f>
        <v>0</v>
      </c>
      <c r="U79" s="125"/>
      <c r="V79" s="125"/>
      <c r="W79" s="125"/>
      <c r="X79" s="125">
        <f>SUM(U79:W79)</f>
        <v>0</v>
      </c>
      <c r="Y79" s="120"/>
      <c r="Z79" s="120"/>
      <c r="AA79" s="120"/>
      <c r="AB79" s="120"/>
      <c r="AC79" s="126"/>
      <c r="AD79" s="126"/>
      <c r="AE79" s="126"/>
      <c r="AF79" s="119">
        <f t="shared" si="110"/>
        <v>0</v>
      </c>
      <c r="AG79" s="120"/>
      <c r="AH79" s="125"/>
      <c r="AI79" s="120"/>
      <c r="AJ79" s="125"/>
      <c r="AK79" s="117"/>
      <c r="AL79" s="117"/>
      <c r="AM79" s="117"/>
      <c r="AN79" s="117"/>
      <c r="AO79" s="117"/>
      <c r="AP79" s="117">
        <f>SUM(AK79:AO79)</f>
        <v>0</v>
      </c>
      <c r="AQ79" s="121">
        <f t="shared" si="106"/>
        <v>0</v>
      </c>
      <c r="AR79" s="121">
        <f t="shared" si="94"/>
        <v>15</v>
      </c>
    </row>
    <row r="80" spans="1:44" ht="19.5" customHeight="1" x14ac:dyDescent="0.25">
      <c r="A80" s="112">
        <f t="shared" ref="A80" si="111">SUM(AR80)</f>
        <v>16</v>
      </c>
      <c r="B80" s="112">
        <f t="shared" ref="B80" si="112">SUM(AQ80)</f>
        <v>0</v>
      </c>
      <c r="C80" s="113" t="s">
        <v>23</v>
      </c>
      <c r="D80" s="114">
        <v>55</v>
      </c>
      <c r="E80" s="115" t="s">
        <v>16</v>
      </c>
      <c r="F80" s="120"/>
      <c r="G80" s="120"/>
      <c r="H80" s="120"/>
      <c r="I80" s="125"/>
      <c r="J80" s="126">
        <v>0</v>
      </c>
      <c r="K80" s="126">
        <v>0</v>
      </c>
      <c r="L80" s="138">
        <f>SUM(J80:K80)</f>
        <v>0</v>
      </c>
      <c r="M80" s="223"/>
      <c r="N80" s="223"/>
      <c r="O80" s="223"/>
      <c r="P80" s="223"/>
      <c r="Q80" s="126"/>
      <c r="R80" s="126"/>
      <c r="S80" s="126"/>
      <c r="T80" s="119">
        <f t="shared" ref="T80" si="113">SUM(Q80:S80)</f>
        <v>0</v>
      </c>
      <c r="U80" s="125"/>
      <c r="V80" s="125"/>
      <c r="W80" s="125"/>
      <c r="X80" s="125">
        <f t="shared" si="88"/>
        <v>0</v>
      </c>
      <c r="Y80" s="120"/>
      <c r="Z80" s="120"/>
      <c r="AA80" s="120"/>
      <c r="AB80" s="120"/>
      <c r="AC80" s="126"/>
      <c r="AD80" s="126"/>
      <c r="AE80" s="126"/>
      <c r="AF80" s="119">
        <f t="shared" si="110"/>
        <v>0</v>
      </c>
      <c r="AG80" s="120"/>
      <c r="AH80" s="125"/>
      <c r="AI80" s="120"/>
      <c r="AJ80" s="125"/>
      <c r="AK80" s="117"/>
      <c r="AL80" s="117"/>
      <c r="AM80" s="117"/>
      <c r="AN80" s="117"/>
      <c r="AO80" s="117"/>
      <c r="AP80" s="117">
        <f>SUM(AK80:AO80)</f>
        <v>0</v>
      </c>
      <c r="AQ80" s="121">
        <f t="shared" si="106"/>
        <v>0</v>
      </c>
      <c r="AR80" s="121">
        <f t="shared" si="94"/>
        <v>16</v>
      </c>
    </row>
    <row r="81" spans="1:44" ht="20.100000000000001" customHeight="1" x14ac:dyDescent="0.25">
      <c r="A81" s="112">
        <f t="shared" ref="A81" si="114">SUM(AR81)</f>
        <v>17</v>
      </c>
      <c r="B81" s="112">
        <f t="shared" ref="B81" si="115">SUM(AQ81)</f>
        <v>0</v>
      </c>
      <c r="C81" s="113" t="s">
        <v>40</v>
      </c>
      <c r="D81" s="114">
        <v>42</v>
      </c>
      <c r="E81" s="115" t="s">
        <v>10</v>
      </c>
      <c r="F81" s="120"/>
      <c r="G81" s="120"/>
      <c r="H81" s="120"/>
      <c r="I81" s="125"/>
      <c r="J81" s="126">
        <v>0</v>
      </c>
      <c r="K81" s="126">
        <v>0</v>
      </c>
      <c r="L81" s="119">
        <f>SUM(J81:K81)</f>
        <v>0</v>
      </c>
      <c r="M81" s="223"/>
      <c r="N81" s="223"/>
      <c r="O81" s="223"/>
      <c r="P81" s="223"/>
      <c r="Q81" s="126"/>
      <c r="R81" s="126"/>
      <c r="S81" s="126"/>
      <c r="T81" s="119">
        <f>SUM(Q81:S81)</f>
        <v>0</v>
      </c>
      <c r="U81" s="125"/>
      <c r="V81" s="125"/>
      <c r="W81" s="125"/>
      <c r="X81" s="125">
        <f>SUM(U81:W81)</f>
        <v>0</v>
      </c>
      <c r="Y81" s="120"/>
      <c r="Z81" s="120"/>
      <c r="AA81" s="120"/>
      <c r="AB81" s="120"/>
      <c r="AC81" s="126"/>
      <c r="AD81" s="126"/>
      <c r="AE81" s="126"/>
      <c r="AF81" s="119">
        <f t="shared" ref="AF81" si="116">SUM(AC81:AE81)</f>
        <v>0</v>
      </c>
      <c r="AG81" s="135"/>
      <c r="AH81" s="136"/>
      <c r="AI81" s="135"/>
      <c r="AJ81" s="136"/>
      <c r="AK81" s="117"/>
      <c r="AL81" s="117"/>
      <c r="AM81" s="117"/>
      <c r="AN81" s="117"/>
      <c r="AO81" s="117"/>
      <c r="AP81" s="117">
        <f t="shared" ref="AP81" si="117">SUM(AK81:AO81)</f>
        <v>0</v>
      </c>
      <c r="AQ81" s="121">
        <f>SUM(L81+T81+AF81)</f>
        <v>0</v>
      </c>
      <c r="AR81" s="121">
        <f t="shared" si="94"/>
        <v>17</v>
      </c>
    </row>
    <row r="82" spans="1:44" ht="21" x14ac:dyDescent="0.35">
      <c r="A82" s="87"/>
    </row>
  </sheetData>
  <sortState xmlns:xlrd2="http://schemas.microsoft.com/office/spreadsheetml/2017/richdata2" ref="A42:BH61">
    <sortCondition descending="1" ref="AQ42:AQ61"/>
  </sortState>
  <mergeCells count="41">
    <mergeCell ref="F24:I24"/>
    <mergeCell ref="F44:I44"/>
    <mergeCell ref="F64:I64"/>
    <mergeCell ref="AG64:AJ64"/>
    <mergeCell ref="AK64:AP64"/>
    <mergeCell ref="Y24:AB24"/>
    <mergeCell ref="AK44:AP44"/>
    <mergeCell ref="A63:AR63"/>
    <mergeCell ref="AG24:AJ24"/>
    <mergeCell ref="AK24:AP24"/>
    <mergeCell ref="A43:AR43"/>
    <mergeCell ref="AG44:AJ44"/>
    <mergeCell ref="AC24:AF24"/>
    <mergeCell ref="Y44:AB44"/>
    <mergeCell ref="AC44:AF44"/>
    <mergeCell ref="M64:P64"/>
    <mergeCell ref="AG2:AJ2"/>
    <mergeCell ref="AK2:AP2"/>
    <mergeCell ref="Y64:AB64"/>
    <mergeCell ref="AC64:AF64"/>
    <mergeCell ref="A1:AS1"/>
    <mergeCell ref="A23:AR23"/>
    <mergeCell ref="M2:P2"/>
    <mergeCell ref="F2:I2"/>
    <mergeCell ref="Q2:T2"/>
    <mergeCell ref="J2:L2"/>
    <mergeCell ref="AR2:AU2"/>
    <mergeCell ref="J64:L64"/>
    <mergeCell ref="U64:X64"/>
    <mergeCell ref="J24:L24"/>
    <mergeCell ref="J44:L44"/>
    <mergeCell ref="U44:X44"/>
    <mergeCell ref="Q64:T64"/>
    <mergeCell ref="U2:X2"/>
    <mergeCell ref="Y2:AB2"/>
    <mergeCell ref="AC2:AF2"/>
    <mergeCell ref="M44:P44"/>
    <mergeCell ref="Q44:T44"/>
    <mergeCell ref="M24:P24"/>
    <mergeCell ref="Q24:T24"/>
    <mergeCell ref="U24:X24"/>
  </mergeCells>
  <phoneticPr fontId="14" type="noConversion"/>
  <pageMargins left="0.70866141732283472" right="0.70866141732283472" top="0.35433070866141736" bottom="0.35433070866141736" header="0.11811023622047245" footer="0.11811023622047245"/>
  <pageSetup paperSize="8" scale="70" orientation="landscape" horizontalDpi="300" verticalDpi="300" r:id="rId1"/>
  <ignoredErrors>
    <ignoredError sqref="A80:B80 A58:B58 A78:B78 A53:B53 A56:B56" 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65"/>
  <sheetViews>
    <sheetView zoomScale="85" zoomScaleNormal="85" workbookViewId="0">
      <selection activeCell="F50" sqref="F50"/>
    </sheetView>
  </sheetViews>
  <sheetFormatPr defaultColWidth="9.140625" defaultRowHeight="15" x14ac:dyDescent="0.25"/>
  <cols>
    <col min="1" max="1" width="4.7109375" style="15" customWidth="1"/>
    <col min="2" max="2" width="21.85546875" style="15" customWidth="1"/>
    <col min="3" max="3" width="5.42578125" style="24" customWidth="1"/>
    <col min="4" max="4" width="14.85546875" style="15" bestFit="1" customWidth="1"/>
    <col min="5" max="12" width="9.7109375" style="15" customWidth="1"/>
    <col min="13" max="13" width="12.7109375" style="15" customWidth="1"/>
    <col min="14" max="14" width="2.140625" style="15" customWidth="1"/>
    <col min="15" max="15" width="13.7109375" style="20" customWidth="1"/>
    <col min="16" max="16" width="13.7109375" style="15" customWidth="1"/>
    <col min="17" max="17" width="13.7109375" style="20" customWidth="1"/>
    <col min="18" max="18" width="9" customWidth="1"/>
    <col min="19" max="19" width="12.7109375" style="20" customWidth="1"/>
    <col min="20" max="20" width="13.140625" style="20" customWidth="1"/>
    <col min="21" max="21" width="12.85546875" style="42" customWidth="1"/>
    <col min="22" max="16384" width="9.140625" style="15"/>
  </cols>
  <sheetData>
    <row r="1" spans="2:21" ht="18.75" x14ac:dyDescent="0.3">
      <c r="B1" s="82" t="s">
        <v>130</v>
      </c>
      <c r="C1" s="23"/>
      <c r="D1" s="17"/>
      <c r="E1" s="17"/>
      <c r="Q1" s="80"/>
      <c r="S1" s="78"/>
    </row>
    <row r="2" spans="2:21" x14ac:dyDescent="0.25">
      <c r="B2" s="74"/>
      <c r="Q2" s="80"/>
      <c r="S2" s="79"/>
      <c r="U2" s="43"/>
    </row>
    <row r="3" spans="2:21" ht="15.75" x14ac:dyDescent="0.25">
      <c r="B3" s="264" t="s">
        <v>107</v>
      </c>
      <c r="C3" s="265"/>
      <c r="D3" s="266"/>
      <c r="E3" s="261" t="s">
        <v>33</v>
      </c>
      <c r="F3" s="262"/>
      <c r="G3" s="262"/>
      <c r="H3" s="262"/>
      <c r="I3" s="262"/>
      <c r="J3" s="262"/>
      <c r="K3" s="262"/>
      <c r="L3" s="263"/>
      <c r="M3" s="156" t="s">
        <v>18</v>
      </c>
      <c r="N3" s="157"/>
      <c r="O3" s="158" t="s">
        <v>19</v>
      </c>
      <c r="P3" s="159" t="s">
        <v>30</v>
      </c>
      <c r="Q3" s="161" t="s">
        <v>31</v>
      </c>
      <c r="T3" s="28"/>
      <c r="U3" s="43"/>
    </row>
    <row r="4" spans="2:21" x14ac:dyDescent="0.25">
      <c r="B4" s="18"/>
      <c r="C4" s="25"/>
      <c r="D4" s="19"/>
      <c r="E4" s="19"/>
      <c r="F4" s="19"/>
      <c r="G4" s="19"/>
      <c r="H4" s="19"/>
      <c r="I4" s="19"/>
      <c r="J4" s="19"/>
      <c r="K4" s="19"/>
      <c r="L4" s="19"/>
      <c r="M4" s="36"/>
      <c r="N4" s="63"/>
      <c r="O4" s="35"/>
      <c r="P4" s="16"/>
      <c r="Q4" s="32"/>
      <c r="T4" s="38"/>
      <c r="U4" s="43"/>
    </row>
    <row r="5" spans="2:21" x14ac:dyDescent="0.25">
      <c r="B5" s="189" t="s">
        <v>24</v>
      </c>
      <c r="C5" s="190">
        <v>57</v>
      </c>
      <c r="D5" s="217" t="s">
        <v>47</v>
      </c>
      <c r="E5" s="85">
        <v>75.740200000000002</v>
      </c>
      <c r="F5" s="85">
        <v>76.972700000000003</v>
      </c>
      <c r="G5" s="85">
        <v>77.955699999999993</v>
      </c>
      <c r="H5" s="85">
        <v>77.745999999999995</v>
      </c>
      <c r="I5" s="85"/>
      <c r="J5" s="85"/>
      <c r="K5" s="85"/>
      <c r="L5" s="85"/>
      <c r="M5" s="40"/>
      <c r="N5" s="75"/>
      <c r="O5" s="46"/>
      <c r="P5" s="30"/>
      <c r="Q5" s="31">
        <f>+SUM(M5-O5)</f>
        <v>0</v>
      </c>
      <c r="R5" s="61"/>
      <c r="S5" s="62"/>
      <c r="T5" s="65"/>
      <c r="U5" s="64"/>
    </row>
    <row r="6" spans="2:21" x14ac:dyDescent="0.25">
      <c r="B6" s="7" t="s">
        <v>43</v>
      </c>
      <c r="C6" s="51">
        <v>15</v>
      </c>
      <c r="D6" s="50" t="s">
        <v>140</v>
      </c>
      <c r="E6" s="35">
        <v>73.548500000000004</v>
      </c>
      <c r="F6" s="35">
        <v>72.464200000000005</v>
      </c>
      <c r="G6" s="85">
        <v>73.048500000000004</v>
      </c>
      <c r="H6" s="85">
        <v>73.496499999999997</v>
      </c>
      <c r="I6" s="85"/>
      <c r="J6" s="85"/>
      <c r="K6" s="85"/>
      <c r="L6" s="85"/>
      <c r="M6" s="40"/>
      <c r="N6" s="33"/>
      <c r="O6" s="45"/>
      <c r="P6" s="30"/>
      <c r="Q6" s="31">
        <f>+SUM(M6-O6)</f>
        <v>0</v>
      </c>
      <c r="R6" s="61"/>
      <c r="S6" s="69"/>
      <c r="T6" s="67"/>
      <c r="U6" s="64"/>
    </row>
    <row r="7" spans="2:21" x14ac:dyDescent="0.25">
      <c r="B7" s="7" t="s">
        <v>97</v>
      </c>
      <c r="C7" s="51">
        <v>14</v>
      </c>
      <c r="D7" s="50" t="s">
        <v>17</v>
      </c>
      <c r="E7" s="85">
        <v>72.863299999999995</v>
      </c>
      <c r="F7" s="85">
        <v>73.819199999999995</v>
      </c>
      <c r="G7" s="85">
        <v>71.869100000000003</v>
      </c>
      <c r="H7" s="85">
        <v>72.7363</v>
      </c>
      <c r="I7" s="85"/>
      <c r="J7" s="85"/>
      <c r="K7" s="85"/>
      <c r="L7" s="85"/>
      <c r="M7" s="39"/>
      <c r="N7" s="89"/>
      <c r="O7" s="46"/>
      <c r="P7" s="30"/>
      <c r="Q7" s="31">
        <f t="shared" ref="Q7:Q29" si="0">+SUM(M7-O7)</f>
        <v>0</v>
      </c>
      <c r="R7" s="61"/>
      <c r="S7" s="62"/>
      <c r="T7" s="65"/>
      <c r="U7" s="64"/>
    </row>
    <row r="8" spans="2:21" x14ac:dyDescent="0.25">
      <c r="B8" s="47" t="s">
        <v>48</v>
      </c>
      <c r="C8" s="54">
        <v>43</v>
      </c>
      <c r="D8" s="93" t="s">
        <v>52</v>
      </c>
      <c r="E8" s="85">
        <v>70.055800000000005</v>
      </c>
      <c r="F8" s="85">
        <v>69.833600000000004</v>
      </c>
      <c r="G8" s="85">
        <v>70.276399999999995</v>
      </c>
      <c r="H8" s="85">
        <v>69.783600000000007</v>
      </c>
      <c r="I8" s="85"/>
      <c r="J8" s="85"/>
      <c r="K8" s="85"/>
      <c r="L8" s="85"/>
      <c r="M8" s="39"/>
      <c r="N8" s="33"/>
      <c r="O8" s="46"/>
      <c r="P8" s="30"/>
      <c r="Q8" s="31">
        <f>+SUM(M8-O8)</f>
        <v>0</v>
      </c>
      <c r="R8" s="61"/>
      <c r="S8" s="62"/>
      <c r="T8" s="67"/>
      <c r="U8" s="64"/>
    </row>
    <row r="9" spans="2:21" x14ac:dyDescent="0.25">
      <c r="B9" s="7" t="s">
        <v>5</v>
      </c>
      <c r="C9" s="51">
        <v>4</v>
      </c>
      <c r="D9" s="50" t="s">
        <v>20</v>
      </c>
      <c r="E9" s="85">
        <v>71.019099999999995</v>
      </c>
      <c r="F9" s="85">
        <v>71.880899999999997</v>
      </c>
      <c r="G9" s="85">
        <v>71.631100000000004</v>
      </c>
      <c r="H9" s="85">
        <v>71.233400000000003</v>
      </c>
      <c r="I9" s="85"/>
      <c r="J9" s="85"/>
      <c r="K9" s="85"/>
      <c r="L9" s="85"/>
      <c r="M9" s="40"/>
      <c r="N9" s="33"/>
      <c r="O9" s="46"/>
      <c r="P9" s="30"/>
      <c r="Q9" s="31">
        <f t="shared" ref="Q9" si="1">+SUM(M9-O9)</f>
        <v>0</v>
      </c>
      <c r="R9" s="61"/>
      <c r="S9" s="71"/>
      <c r="T9" s="70"/>
      <c r="U9" s="64"/>
    </row>
    <row r="10" spans="2:21" x14ac:dyDescent="0.25">
      <c r="B10" s="7" t="s">
        <v>118</v>
      </c>
      <c r="C10" s="51">
        <v>41</v>
      </c>
      <c r="D10" s="50" t="s">
        <v>119</v>
      </c>
      <c r="E10" s="85">
        <v>72.389399999999995</v>
      </c>
      <c r="F10" s="85">
        <v>72.406499999999994</v>
      </c>
      <c r="G10" s="85">
        <v>71.493200000000002</v>
      </c>
      <c r="H10" s="85">
        <v>71.628900000000002</v>
      </c>
      <c r="I10" s="85"/>
      <c r="J10" s="85"/>
      <c r="K10" s="85"/>
      <c r="L10" s="85"/>
      <c r="M10" s="40"/>
      <c r="N10" s="33"/>
      <c r="O10" s="46"/>
      <c r="P10" s="30"/>
      <c r="Q10" s="31"/>
      <c r="R10" s="227"/>
      <c r="S10" s="71"/>
      <c r="T10" s="70"/>
      <c r="U10" s="64"/>
    </row>
    <row r="11" spans="2:21" x14ac:dyDescent="0.25">
      <c r="B11" s="56" t="s">
        <v>21</v>
      </c>
      <c r="C11" s="92">
        <v>80</v>
      </c>
      <c r="D11" s="91" t="s">
        <v>26</v>
      </c>
      <c r="E11" s="85">
        <v>69.867000000000004</v>
      </c>
      <c r="F11" s="85">
        <v>69.428100000000001</v>
      </c>
      <c r="G11" s="85">
        <v>69.081199999999995</v>
      </c>
      <c r="H11" s="85">
        <v>68.824200000000005</v>
      </c>
      <c r="I11" s="85"/>
      <c r="J11" s="85"/>
      <c r="K11" s="85"/>
      <c r="L11" s="85"/>
      <c r="M11" s="40"/>
      <c r="N11" s="33"/>
      <c r="O11" s="46"/>
      <c r="P11" s="30"/>
      <c r="Q11" s="31">
        <f t="shared" ref="Q11:Q17" si="2">+SUM(M11-O11)</f>
        <v>0</v>
      </c>
      <c r="R11" s="61"/>
      <c r="S11" s="62"/>
      <c r="T11" s="67"/>
      <c r="U11" s="64"/>
    </row>
    <row r="12" spans="2:21" x14ac:dyDescent="0.25">
      <c r="B12" s="5" t="s">
        <v>15</v>
      </c>
      <c r="C12" s="26">
        <v>70</v>
      </c>
      <c r="D12" s="21" t="s">
        <v>139</v>
      </c>
      <c r="E12" s="85">
        <v>69.975999999999999</v>
      </c>
      <c r="F12" s="85">
        <v>69.029700000000005</v>
      </c>
      <c r="G12" s="85">
        <v>68.904600000000002</v>
      </c>
      <c r="H12" s="85">
        <v>68.420100000000005</v>
      </c>
      <c r="I12" s="85"/>
      <c r="J12" s="85"/>
      <c r="K12" s="85"/>
      <c r="L12" s="85"/>
      <c r="M12" s="40"/>
      <c r="N12" s="33"/>
      <c r="O12" s="45"/>
      <c r="P12" s="30"/>
      <c r="Q12" s="31">
        <f t="shared" si="2"/>
        <v>0</v>
      </c>
      <c r="R12" s="61"/>
      <c r="S12" s="62"/>
      <c r="T12" s="63"/>
      <c r="U12" s="66"/>
    </row>
    <row r="13" spans="2:21" x14ac:dyDescent="0.25">
      <c r="B13" s="5" t="s">
        <v>3</v>
      </c>
      <c r="C13" s="26">
        <v>71</v>
      </c>
      <c r="D13" s="21" t="s">
        <v>10</v>
      </c>
      <c r="E13" s="85">
        <v>69.079899999999995</v>
      </c>
      <c r="F13" s="85">
        <v>69.376400000000004</v>
      </c>
      <c r="G13" s="85">
        <v>68.785300000000007</v>
      </c>
      <c r="H13" s="85">
        <v>68.847399999999993</v>
      </c>
      <c r="I13" s="85"/>
      <c r="J13" s="85"/>
      <c r="K13" s="85"/>
      <c r="L13" s="85"/>
      <c r="M13" s="40"/>
      <c r="N13" s="34"/>
      <c r="O13" s="46"/>
      <c r="P13" s="30"/>
      <c r="Q13" s="31">
        <f t="shared" si="2"/>
        <v>0</v>
      </c>
      <c r="R13" s="68"/>
      <c r="S13" s="2"/>
      <c r="T13" s="65"/>
      <c r="U13" s="64"/>
    </row>
    <row r="14" spans="2:21" x14ac:dyDescent="0.25">
      <c r="B14" s="47" t="s">
        <v>40</v>
      </c>
      <c r="C14" s="54">
        <v>42</v>
      </c>
      <c r="D14" s="97" t="s">
        <v>10</v>
      </c>
      <c r="E14" s="85">
        <v>69.369299999999996</v>
      </c>
      <c r="F14" s="85">
        <v>69.2179</v>
      </c>
      <c r="G14" s="85">
        <v>68.957499999999996</v>
      </c>
      <c r="H14" s="85">
        <v>68.670400000000001</v>
      </c>
      <c r="I14" s="85"/>
      <c r="J14" s="85"/>
      <c r="K14" s="85"/>
      <c r="L14" s="85"/>
      <c r="M14" s="86"/>
      <c r="N14" s="33"/>
      <c r="O14" s="46"/>
      <c r="P14" s="30"/>
      <c r="Q14" s="31">
        <f t="shared" si="2"/>
        <v>0</v>
      </c>
      <c r="R14" s="61"/>
      <c r="S14" s="62"/>
      <c r="T14" s="65"/>
      <c r="U14" s="64"/>
    </row>
    <row r="15" spans="2:21" x14ac:dyDescent="0.25">
      <c r="B15" s="5" t="s">
        <v>102</v>
      </c>
      <c r="C15" s="26">
        <v>85</v>
      </c>
      <c r="D15" s="21" t="s">
        <v>103</v>
      </c>
      <c r="E15" s="85">
        <v>71.387699999999995</v>
      </c>
      <c r="F15" s="85">
        <v>71.938999999999993</v>
      </c>
      <c r="G15" s="85">
        <v>70.3339</v>
      </c>
      <c r="H15" s="85">
        <v>69.747600000000006</v>
      </c>
      <c r="I15" s="85"/>
      <c r="J15" s="85"/>
      <c r="K15" s="85"/>
      <c r="L15" s="85"/>
      <c r="M15" s="40"/>
      <c r="N15" s="33"/>
      <c r="O15" s="46"/>
      <c r="P15" s="30"/>
      <c r="Q15" s="31">
        <f t="shared" si="2"/>
        <v>0</v>
      </c>
      <c r="R15" s="61"/>
      <c r="S15" s="62"/>
      <c r="T15" s="67"/>
      <c r="U15" s="64"/>
    </row>
    <row r="16" spans="2:21" x14ac:dyDescent="0.25">
      <c r="B16" s="56" t="s">
        <v>23</v>
      </c>
      <c r="C16" s="92">
        <v>55</v>
      </c>
      <c r="D16" s="91" t="s">
        <v>16</v>
      </c>
      <c r="E16" s="85">
        <v>71.156000000000006</v>
      </c>
      <c r="F16" s="85">
        <v>71.608800000000002</v>
      </c>
      <c r="G16" s="85">
        <v>71.774299999999997</v>
      </c>
      <c r="H16" s="85">
        <v>71.355099999999993</v>
      </c>
      <c r="I16" s="85"/>
      <c r="J16" s="85"/>
      <c r="K16" s="85"/>
      <c r="L16" s="85"/>
      <c r="M16" s="40"/>
      <c r="N16" s="33"/>
      <c r="O16" s="46"/>
      <c r="P16" s="30"/>
      <c r="Q16" s="31">
        <f t="shared" si="2"/>
        <v>0</v>
      </c>
      <c r="R16" s="61"/>
      <c r="S16" s="62"/>
      <c r="T16" s="67"/>
      <c r="U16" s="64"/>
    </row>
    <row r="17" spans="1:28" s="1" customFormat="1" x14ac:dyDescent="0.25">
      <c r="A17" s="15"/>
      <c r="B17" s="47" t="s">
        <v>13</v>
      </c>
      <c r="C17" s="54">
        <v>11</v>
      </c>
      <c r="D17" s="93" t="s">
        <v>10</v>
      </c>
      <c r="E17" s="85">
        <v>74.458600000000004</v>
      </c>
      <c r="F17" s="85">
        <v>71.749899999999997</v>
      </c>
      <c r="G17" s="85">
        <v>71.751900000000006</v>
      </c>
      <c r="H17" s="85">
        <v>71.611800000000002</v>
      </c>
      <c r="I17" s="85"/>
      <c r="J17" s="85"/>
      <c r="K17" s="85"/>
      <c r="L17" s="85"/>
      <c r="M17" s="40"/>
      <c r="N17" s="33"/>
      <c r="O17" s="46"/>
      <c r="P17" s="30"/>
      <c r="Q17" s="31">
        <f t="shared" si="2"/>
        <v>0</v>
      </c>
      <c r="R17" s="61"/>
      <c r="S17" s="62"/>
      <c r="T17" s="65"/>
      <c r="U17" s="64"/>
      <c r="W17" s="29"/>
    </row>
    <row r="18" spans="1:28" x14ac:dyDescent="0.25">
      <c r="B18" s="5" t="s">
        <v>136</v>
      </c>
      <c r="C18" s="26">
        <v>94</v>
      </c>
      <c r="D18" s="21" t="s">
        <v>123</v>
      </c>
      <c r="E18" s="85">
        <v>71.993300000000005</v>
      </c>
      <c r="F18" s="85">
        <v>71.7624</v>
      </c>
      <c r="G18" s="85">
        <v>72.222399999999993</v>
      </c>
      <c r="H18" s="85">
        <v>71.604299999999995</v>
      </c>
      <c r="I18" s="85"/>
      <c r="J18" s="85"/>
      <c r="K18" s="85"/>
      <c r="L18" s="85"/>
      <c r="M18" s="40"/>
      <c r="N18" s="33"/>
      <c r="O18" s="46"/>
      <c r="P18" s="30"/>
      <c r="Q18" s="31"/>
      <c r="R18" s="61"/>
      <c r="S18" s="62"/>
      <c r="T18" s="67"/>
      <c r="U18" s="64"/>
    </row>
    <row r="19" spans="1:28" x14ac:dyDescent="0.25">
      <c r="B19" s="48" t="s">
        <v>134</v>
      </c>
      <c r="C19" s="49">
        <v>32</v>
      </c>
      <c r="D19" s="228" t="s">
        <v>133</v>
      </c>
      <c r="E19" s="85">
        <v>73.394099999999995</v>
      </c>
      <c r="F19" s="85">
        <v>73.229299999999995</v>
      </c>
      <c r="G19" s="85">
        <v>74.763400000000004</v>
      </c>
      <c r="H19" s="85">
        <v>75.135499999999993</v>
      </c>
      <c r="I19" s="85"/>
      <c r="J19" s="85"/>
      <c r="K19" s="85"/>
      <c r="L19" s="85"/>
      <c r="M19" s="40"/>
      <c r="N19" s="33"/>
      <c r="O19" s="46"/>
      <c r="P19" s="30"/>
      <c r="Q19" s="31"/>
      <c r="R19" s="61"/>
      <c r="S19" s="62"/>
      <c r="T19" s="67"/>
      <c r="U19" s="64"/>
    </row>
    <row r="20" spans="1:28" x14ac:dyDescent="0.25">
      <c r="B20" s="7" t="s">
        <v>22</v>
      </c>
      <c r="C20" s="51">
        <v>26</v>
      </c>
      <c r="D20" s="50" t="s">
        <v>47</v>
      </c>
      <c r="E20" s="85">
        <v>73.576800000000006</v>
      </c>
      <c r="F20" s="85">
        <v>72.778700000000001</v>
      </c>
      <c r="G20" s="85">
        <v>73.105900000000005</v>
      </c>
      <c r="H20" s="85">
        <v>73.138999999999996</v>
      </c>
      <c r="I20" s="85"/>
      <c r="J20" s="85"/>
      <c r="K20" s="85"/>
      <c r="L20" s="85"/>
      <c r="M20" s="40"/>
      <c r="N20" s="33"/>
      <c r="O20" s="45"/>
      <c r="P20" s="30"/>
      <c r="Q20" s="31">
        <f>+SUM(M20-O20)</f>
        <v>0</v>
      </c>
      <c r="R20" s="61"/>
      <c r="S20" s="62"/>
      <c r="T20" s="70"/>
      <c r="U20" s="64"/>
    </row>
    <row r="21" spans="1:28" s="1" customFormat="1" x14ac:dyDescent="0.25">
      <c r="A21" s="15"/>
      <c r="B21" s="7" t="s">
        <v>122</v>
      </c>
      <c r="C21" s="51">
        <v>23</v>
      </c>
      <c r="D21" s="50" t="s">
        <v>137</v>
      </c>
      <c r="E21" s="85">
        <v>76.523499999999999</v>
      </c>
      <c r="F21" s="85">
        <v>76.895099999999999</v>
      </c>
      <c r="G21" s="85">
        <v>76.055400000000006</v>
      </c>
      <c r="H21" s="85">
        <v>75.701800000000006</v>
      </c>
      <c r="I21" s="85"/>
      <c r="J21" s="85"/>
      <c r="K21" s="85"/>
      <c r="L21" s="85"/>
      <c r="M21" s="40"/>
      <c r="N21" s="33"/>
      <c r="O21" s="46"/>
      <c r="P21" s="30"/>
      <c r="Q21" s="31">
        <f>+SUM(M21-O21)</f>
        <v>0</v>
      </c>
      <c r="R21" s="61"/>
      <c r="S21" s="62"/>
      <c r="T21" s="65"/>
      <c r="U21" s="64"/>
      <c r="W21" s="29"/>
    </row>
    <row r="22" spans="1:28" x14ac:dyDescent="0.25">
      <c r="B22" s="7" t="s">
        <v>37</v>
      </c>
      <c r="C22" s="51">
        <v>91</v>
      </c>
      <c r="D22" s="50" t="s">
        <v>35</v>
      </c>
      <c r="E22" s="35">
        <v>73.479500000000002</v>
      </c>
      <c r="F22" s="35">
        <v>72.365399999999994</v>
      </c>
      <c r="G22" s="85"/>
      <c r="H22" s="85"/>
      <c r="I22" s="85"/>
      <c r="J22" s="85"/>
      <c r="K22" s="85"/>
      <c r="L22" s="85"/>
      <c r="M22" s="40"/>
      <c r="N22" s="33"/>
      <c r="O22" s="45"/>
      <c r="P22" s="30"/>
      <c r="Q22" s="31">
        <f>+SUM(M22-O22)</f>
        <v>0</v>
      </c>
      <c r="R22" s="61"/>
      <c r="S22" s="69"/>
      <c r="T22" s="67"/>
      <c r="U22" s="64"/>
    </row>
    <row r="23" spans="1:28" x14ac:dyDescent="0.25">
      <c r="B23" s="7" t="s">
        <v>96</v>
      </c>
      <c r="C23" s="51">
        <v>47</v>
      </c>
      <c r="D23" s="50" t="s">
        <v>14</v>
      </c>
      <c r="E23" s="85">
        <v>73.703299999999999</v>
      </c>
      <c r="F23" s="85"/>
      <c r="G23" s="85"/>
      <c r="H23" s="85"/>
      <c r="I23" s="85"/>
      <c r="J23" s="85"/>
      <c r="K23" s="85"/>
      <c r="L23" s="85"/>
      <c r="M23" s="40"/>
      <c r="N23" s="33"/>
      <c r="O23" s="46"/>
      <c r="P23" s="30"/>
      <c r="Q23" s="31">
        <f>+SUM(M23-O23)</f>
        <v>0</v>
      </c>
      <c r="R23" s="61"/>
      <c r="S23" s="62"/>
      <c r="T23" s="65"/>
      <c r="U23" s="64"/>
    </row>
    <row r="24" spans="1:28" x14ac:dyDescent="0.25">
      <c r="B24" s="47" t="s">
        <v>49</v>
      </c>
      <c r="C24" s="54">
        <v>10</v>
      </c>
      <c r="D24" s="93" t="s">
        <v>101</v>
      </c>
      <c r="E24" s="85">
        <v>70.884200000000007</v>
      </c>
      <c r="F24" s="85"/>
      <c r="G24" s="85"/>
      <c r="H24" s="85"/>
      <c r="I24" s="85"/>
      <c r="J24" s="85"/>
      <c r="K24" s="85"/>
      <c r="L24" s="85"/>
      <c r="M24" s="40"/>
      <c r="N24" s="33"/>
      <c r="O24" s="45"/>
      <c r="P24" s="30"/>
      <c r="Q24" s="31">
        <f t="shared" si="0"/>
        <v>0</v>
      </c>
      <c r="R24" s="61"/>
      <c r="S24" s="62"/>
      <c r="T24" s="72"/>
      <c r="U24" s="64"/>
    </row>
    <row r="25" spans="1:28" x14ac:dyDescent="0.25">
      <c r="B25" s="47" t="s">
        <v>39</v>
      </c>
      <c r="C25" s="54">
        <v>69</v>
      </c>
      <c r="D25" s="93" t="s">
        <v>27</v>
      </c>
      <c r="E25" s="35">
        <v>71.426100000000005</v>
      </c>
      <c r="F25" s="35"/>
      <c r="G25" s="35"/>
      <c r="H25" s="35"/>
      <c r="I25" s="35"/>
      <c r="J25" s="35"/>
      <c r="K25" s="35"/>
      <c r="L25" s="35"/>
      <c r="M25" s="40"/>
      <c r="N25" s="33"/>
      <c r="O25" s="45"/>
      <c r="P25" s="30"/>
      <c r="Q25" s="31">
        <f t="shared" ref="Q25" si="3">+SUM(M25-O25)</f>
        <v>0</v>
      </c>
      <c r="Y25" s="2"/>
      <c r="Z25" s="2"/>
      <c r="AA25" s="2"/>
      <c r="AB25" s="19"/>
    </row>
    <row r="26" spans="1:28" x14ac:dyDescent="0.25">
      <c r="B26" s="7" t="s">
        <v>41</v>
      </c>
      <c r="C26" s="51">
        <v>77</v>
      </c>
      <c r="D26" s="50" t="s">
        <v>99</v>
      </c>
      <c r="E26" s="85"/>
      <c r="F26" s="85"/>
      <c r="G26" s="85"/>
      <c r="H26" s="85"/>
      <c r="I26" s="85"/>
      <c r="J26" s="85"/>
      <c r="K26" s="85"/>
      <c r="L26" s="85"/>
      <c r="M26" s="40"/>
      <c r="N26" s="34"/>
      <c r="O26" s="46"/>
      <c r="P26" s="30"/>
      <c r="Q26" s="31">
        <f>+SUM(M26-O26)</f>
        <v>0</v>
      </c>
      <c r="R26" s="61"/>
      <c r="S26" s="69"/>
      <c r="T26" s="65"/>
      <c r="U26" s="64"/>
    </row>
    <row r="27" spans="1:28" x14ac:dyDescent="0.25">
      <c r="B27" s="56" t="s">
        <v>93</v>
      </c>
      <c r="C27" s="26">
        <v>75</v>
      </c>
      <c r="D27" s="52" t="s">
        <v>9</v>
      </c>
      <c r="E27" s="85"/>
      <c r="F27" s="85"/>
      <c r="G27" s="85"/>
      <c r="H27" s="85"/>
      <c r="I27" s="85"/>
      <c r="J27" s="85"/>
      <c r="K27" s="85"/>
      <c r="L27" s="85"/>
      <c r="M27" s="40"/>
      <c r="N27" s="33"/>
      <c r="O27" s="46"/>
      <c r="P27" s="30"/>
      <c r="Q27" s="31">
        <f>+SUM(M27-O27)</f>
        <v>0</v>
      </c>
      <c r="R27" s="61"/>
      <c r="S27" s="62"/>
      <c r="T27" s="65"/>
      <c r="U27" s="64"/>
    </row>
    <row r="28" spans="1:28" x14ac:dyDescent="0.25">
      <c r="B28" s="56" t="s">
        <v>114</v>
      </c>
      <c r="C28" s="92">
        <v>12</v>
      </c>
      <c r="D28" s="21" t="s">
        <v>115</v>
      </c>
      <c r="E28" s="85"/>
      <c r="F28" s="85"/>
      <c r="G28" s="85"/>
      <c r="H28" s="85"/>
      <c r="I28" s="85"/>
      <c r="J28" s="85"/>
      <c r="K28" s="85"/>
      <c r="L28" s="85"/>
      <c r="M28" s="40"/>
      <c r="N28" s="33"/>
      <c r="O28" s="46"/>
      <c r="P28" s="30"/>
      <c r="Q28" s="31">
        <f>+SUM(M28-O28)</f>
        <v>0</v>
      </c>
      <c r="R28" s="61"/>
      <c r="S28" s="62"/>
      <c r="T28" s="65"/>
      <c r="U28" s="64"/>
    </row>
    <row r="29" spans="1:28" x14ac:dyDescent="0.25">
      <c r="B29" s="5" t="s">
        <v>25</v>
      </c>
      <c r="C29" s="26">
        <v>92</v>
      </c>
      <c r="D29" s="21" t="s">
        <v>28</v>
      </c>
      <c r="E29" s="85"/>
      <c r="F29" s="85"/>
      <c r="G29" s="85"/>
      <c r="H29" s="85"/>
      <c r="I29" s="85"/>
      <c r="J29" s="85"/>
      <c r="K29" s="85"/>
      <c r="L29" s="85"/>
      <c r="M29" s="40"/>
      <c r="N29" s="33"/>
      <c r="O29" s="46"/>
      <c r="P29" s="30"/>
      <c r="Q29" s="31">
        <f t="shared" si="0"/>
        <v>0</v>
      </c>
      <c r="R29" s="61"/>
      <c r="S29" s="62"/>
      <c r="T29" s="67"/>
      <c r="U29" s="64"/>
    </row>
    <row r="30" spans="1:28" x14ac:dyDescent="0.25">
      <c r="B30" s="47" t="s">
        <v>100</v>
      </c>
      <c r="C30" s="54">
        <v>6</v>
      </c>
      <c r="D30" s="93" t="s">
        <v>4</v>
      </c>
      <c r="E30" s="85"/>
      <c r="F30" s="85"/>
      <c r="G30" s="85"/>
      <c r="H30" s="85"/>
      <c r="I30" s="85"/>
      <c r="J30" s="85"/>
      <c r="K30" s="85"/>
      <c r="L30" s="85"/>
      <c r="M30" s="40"/>
      <c r="N30" s="33"/>
      <c r="O30" s="46"/>
      <c r="P30" s="30"/>
      <c r="Q30" s="31">
        <f t="shared" ref="Q30" si="4">+SUM(M30-O30)</f>
        <v>0</v>
      </c>
      <c r="R30" s="61"/>
      <c r="S30" s="62"/>
      <c r="T30" s="65"/>
      <c r="U30" s="64"/>
    </row>
    <row r="31" spans="1:28" x14ac:dyDescent="0.25">
      <c r="B31" s="7" t="s">
        <v>12</v>
      </c>
      <c r="C31" s="51">
        <v>33</v>
      </c>
      <c r="D31" s="50" t="s">
        <v>32</v>
      </c>
      <c r="E31" s="85"/>
      <c r="F31" s="85"/>
      <c r="G31" s="85"/>
      <c r="H31" s="85"/>
      <c r="I31" s="85"/>
      <c r="J31" s="85"/>
      <c r="K31" s="85"/>
      <c r="L31" s="85"/>
      <c r="M31" s="40"/>
      <c r="N31" s="33"/>
      <c r="O31" s="46"/>
      <c r="P31" s="30"/>
      <c r="Q31" s="31">
        <f t="shared" ref="Q31" si="5">+SUM(M31-O31)</f>
        <v>0</v>
      </c>
      <c r="R31" s="61"/>
      <c r="S31" s="62"/>
      <c r="T31" s="65"/>
      <c r="U31" s="64"/>
    </row>
    <row r="32" spans="1:28" x14ac:dyDescent="0.25">
      <c r="B32" s="7" t="s">
        <v>50</v>
      </c>
      <c r="C32" s="51">
        <v>9</v>
      </c>
      <c r="D32" s="50" t="s">
        <v>51</v>
      </c>
      <c r="E32" s="85"/>
      <c r="F32" s="85"/>
      <c r="G32" s="85"/>
      <c r="H32" s="85"/>
      <c r="I32" s="85"/>
      <c r="J32" s="85"/>
      <c r="K32" s="85"/>
      <c r="L32" s="85"/>
      <c r="M32" s="40"/>
      <c r="N32" s="34"/>
      <c r="O32" s="46"/>
      <c r="P32" s="30"/>
      <c r="Q32" s="31">
        <f t="shared" ref="Q32" si="6">+SUM(M32-O32)</f>
        <v>0</v>
      </c>
      <c r="R32" s="61"/>
      <c r="S32" s="69"/>
      <c r="T32" s="65"/>
      <c r="U32" s="64"/>
    </row>
    <row r="33" spans="2:21" x14ac:dyDescent="0.25">
      <c r="B33" s="56" t="s">
        <v>36</v>
      </c>
      <c r="C33" s="92">
        <v>3</v>
      </c>
      <c r="D33" s="21" t="s">
        <v>104</v>
      </c>
      <c r="E33" s="85"/>
      <c r="F33" s="85"/>
      <c r="G33" s="85"/>
      <c r="H33" s="85"/>
      <c r="I33" s="85"/>
      <c r="J33" s="85"/>
      <c r="K33" s="85"/>
      <c r="L33" s="85"/>
      <c r="M33" s="40"/>
      <c r="N33" s="33"/>
      <c r="O33" s="46"/>
      <c r="P33" s="30"/>
      <c r="Q33" s="31">
        <f>+SUM(M33-O33)</f>
        <v>0</v>
      </c>
      <c r="R33" s="61"/>
      <c r="S33" s="62"/>
      <c r="T33" s="65"/>
      <c r="U33" s="64"/>
    </row>
    <row r="34" spans="2:21" ht="15.75" thickBot="1" x14ac:dyDescent="0.3">
      <c r="B34" s="5" t="s">
        <v>138</v>
      </c>
      <c r="C34" s="26">
        <v>28</v>
      </c>
      <c r="D34" s="21" t="s">
        <v>11</v>
      </c>
      <c r="E34" s="85"/>
      <c r="F34" s="85"/>
      <c r="G34" s="85"/>
      <c r="H34" s="85"/>
      <c r="I34" s="85"/>
      <c r="J34" s="85"/>
      <c r="K34" s="85"/>
      <c r="L34" s="85"/>
      <c r="M34" s="40"/>
      <c r="N34" s="33"/>
      <c r="O34" s="46"/>
      <c r="P34" s="30"/>
      <c r="Q34" s="31">
        <f>+SUM(M34-O34)</f>
        <v>0</v>
      </c>
      <c r="R34" s="61"/>
      <c r="S34" s="62"/>
      <c r="T34" s="67"/>
      <c r="U34" s="64"/>
    </row>
    <row r="35" spans="2:21" ht="15.75" customHeight="1" thickBot="1" x14ac:dyDescent="0.25">
      <c r="B35" s="170"/>
      <c r="C35" s="171"/>
      <c r="D35" s="172"/>
      <c r="E35" s="67"/>
      <c r="J35" s="67"/>
      <c r="K35" s="67"/>
      <c r="L35" s="67"/>
      <c r="M35" s="65"/>
      <c r="N35" s="63"/>
      <c r="O35" s="173"/>
      <c r="P35" s="259" t="s">
        <v>92</v>
      </c>
      <c r="Q35" s="260"/>
      <c r="R35" s="209"/>
    </row>
    <row r="36" spans="2:21" ht="15.75" customHeight="1" x14ac:dyDescent="0.2">
      <c r="B36" s="48" t="s">
        <v>143</v>
      </c>
      <c r="C36" s="171"/>
      <c r="D36" s="172"/>
      <c r="E36" s="67"/>
      <c r="J36" s="67"/>
      <c r="K36" s="67"/>
      <c r="L36" s="67"/>
      <c r="M36" s="65"/>
      <c r="N36" s="63"/>
      <c r="O36" s="238"/>
      <c r="P36" s="239"/>
      <c r="Q36" s="239"/>
      <c r="R36" s="209"/>
    </row>
    <row r="37" spans="2:21" ht="15.75" customHeight="1" x14ac:dyDescent="0.2">
      <c r="B37" s="47" t="s">
        <v>144</v>
      </c>
      <c r="C37" s="171"/>
      <c r="D37" s="172"/>
      <c r="E37" s="67"/>
      <c r="J37" s="67"/>
      <c r="K37" s="67"/>
      <c r="L37" s="67"/>
      <c r="M37" s="65"/>
      <c r="N37" s="63"/>
      <c r="O37" s="238"/>
      <c r="P37" s="239"/>
      <c r="Q37" s="239"/>
      <c r="R37" s="209"/>
    </row>
    <row r="38" spans="2:21" x14ac:dyDescent="0.25">
      <c r="Q38" s="28"/>
    </row>
    <row r="39" spans="2:21" ht="15.75" x14ac:dyDescent="0.2">
      <c r="B39" s="264" t="s">
        <v>29</v>
      </c>
      <c r="C39" s="265"/>
      <c r="D39" s="266"/>
      <c r="E39" s="261" t="s">
        <v>34</v>
      </c>
      <c r="F39" s="262"/>
      <c r="G39" s="262"/>
      <c r="H39" s="262"/>
      <c r="I39" s="262"/>
      <c r="J39" s="262"/>
      <c r="K39" s="262"/>
      <c r="L39" s="263"/>
      <c r="M39" s="156" t="s">
        <v>18</v>
      </c>
      <c r="N39" s="157"/>
      <c r="O39" s="163" t="s">
        <v>19</v>
      </c>
      <c r="P39" s="159" t="s">
        <v>30</v>
      </c>
      <c r="Q39" s="160" t="s">
        <v>31</v>
      </c>
      <c r="R39" s="67"/>
      <c r="S39" s="15"/>
      <c r="T39" s="15"/>
      <c r="U39" s="15"/>
    </row>
    <row r="40" spans="2:21" ht="12.75" x14ac:dyDescent="0.2">
      <c r="B40" s="18"/>
      <c r="C40" s="25"/>
      <c r="D40" s="19"/>
      <c r="E40" s="19"/>
      <c r="F40" s="19"/>
      <c r="G40" s="19"/>
      <c r="H40" s="19"/>
      <c r="I40" s="19"/>
      <c r="K40" s="19"/>
      <c r="L40" s="19"/>
      <c r="M40" s="36"/>
      <c r="N40" s="19"/>
      <c r="O40" s="16"/>
      <c r="P40" s="16"/>
      <c r="Q40" s="32"/>
      <c r="R40" s="67"/>
      <c r="S40" s="15"/>
      <c r="T40" s="15"/>
      <c r="U40" s="15"/>
    </row>
    <row r="41" spans="2:21" x14ac:dyDescent="0.25">
      <c r="B41" s="47" t="s">
        <v>100</v>
      </c>
      <c r="C41" s="54">
        <v>6</v>
      </c>
      <c r="D41" s="93" t="s">
        <v>4</v>
      </c>
      <c r="E41" s="35"/>
      <c r="F41" s="35"/>
      <c r="G41" s="35"/>
      <c r="H41" s="35"/>
      <c r="I41" s="35"/>
      <c r="K41" s="19"/>
      <c r="L41" s="19"/>
      <c r="M41" s="41"/>
      <c r="N41" s="19"/>
      <c r="O41" s="76"/>
      <c r="P41" s="30"/>
      <c r="Q41" s="31">
        <f>+SUM(M41-O41)</f>
        <v>0</v>
      </c>
      <c r="R41" s="73"/>
      <c r="S41" s="15"/>
      <c r="T41" s="15"/>
      <c r="U41" s="15"/>
    </row>
    <row r="42" spans="2:21" x14ac:dyDescent="0.25">
      <c r="B42" s="48" t="s">
        <v>5</v>
      </c>
      <c r="C42" s="49">
        <v>4</v>
      </c>
      <c r="D42" s="94" t="s">
        <v>20</v>
      </c>
      <c r="E42" s="35">
        <v>84.963700000000003</v>
      </c>
      <c r="F42" s="35">
        <v>84.211500000000001</v>
      </c>
      <c r="G42" s="35">
        <v>85.453900000000004</v>
      </c>
      <c r="H42" s="35"/>
      <c r="I42" s="35"/>
      <c r="K42" s="19"/>
      <c r="L42" s="19"/>
      <c r="M42" s="41"/>
      <c r="N42" s="19"/>
      <c r="O42" s="76"/>
      <c r="P42" s="30"/>
      <c r="Q42" s="31">
        <f>+SUM(M42-O42)</f>
        <v>0</v>
      </c>
      <c r="R42" s="73"/>
      <c r="S42" s="15"/>
      <c r="T42" s="15"/>
      <c r="U42" s="15"/>
    </row>
    <row r="43" spans="2:21" x14ac:dyDescent="0.25">
      <c r="B43" s="7" t="s">
        <v>37</v>
      </c>
      <c r="C43" s="51">
        <v>91</v>
      </c>
      <c r="D43" s="95" t="s">
        <v>35</v>
      </c>
      <c r="E43" s="35">
        <v>85.144000000000005</v>
      </c>
      <c r="F43" s="35">
        <v>92.125100000000003</v>
      </c>
      <c r="G43" s="35"/>
      <c r="H43" s="35"/>
      <c r="I43" s="35"/>
      <c r="K43" s="19"/>
      <c r="L43" s="19"/>
      <c r="M43" s="41"/>
      <c r="N43" s="19"/>
      <c r="O43" s="76"/>
      <c r="P43" s="30"/>
      <c r="Q43" s="31">
        <f>+SUM(M43-O43)</f>
        <v>0</v>
      </c>
      <c r="R43" s="73"/>
      <c r="S43" s="15"/>
      <c r="T43" s="15"/>
      <c r="U43" s="15"/>
    </row>
    <row r="44" spans="2:21" x14ac:dyDescent="0.25">
      <c r="B44" s="47" t="s">
        <v>21</v>
      </c>
      <c r="C44" s="54">
        <v>80</v>
      </c>
      <c r="D44" s="186" t="s">
        <v>26</v>
      </c>
      <c r="E44" s="35">
        <v>82.461799999999997</v>
      </c>
      <c r="F44" s="35">
        <v>81.665599999999998</v>
      </c>
      <c r="G44" s="35">
        <v>81.308499999999995</v>
      </c>
      <c r="H44" s="35"/>
      <c r="I44" s="35"/>
      <c r="J44" s="19"/>
      <c r="K44" s="19"/>
      <c r="L44" s="19"/>
      <c r="M44" s="44"/>
      <c r="N44" s="75"/>
      <c r="O44" s="76"/>
      <c r="P44" s="30"/>
      <c r="Q44" s="31">
        <f>+SUM(M44-O44)</f>
        <v>0</v>
      </c>
      <c r="R44" s="73"/>
      <c r="S44" s="15"/>
      <c r="T44" s="15"/>
      <c r="U44" s="15"/>
    </row>
    <row r="45" spans="2:21" x14ac:dyDescent="0.25">
      <c r="B45" s="47" t="s">
        <v>3</v>
      </c>
      <c r="C45" s="54">
        <v>71</v>
      </c>
      <c r="D45" s="93" t="s">
        <v>10</v>
      </c>
      <c r="E45" s="35">
        <v>81.288300000000007</v>
      </c>
      <c r="F45" s="35">
        <v>80.964200000000005</v>
      </c>
      <c r="G45" s="35">
        <v>80.797399999999996</v>
      </c>
      <c r="H45" s="35"/>
      <c r="I45" s="216"/>
      <c r="K45" s="19"/>
      <c r="L45" s="19"/>
      <c r="M45" s="41"/>
      <c r="N45" s="19"/>
      <c r="O45" s="76"/>
      <c r="P45" s="30"/>
      <c r="Q45" s="31">
        <f t="shared" ref="Q45:Q62" si="7">+SUM(M45-O45)</f>
        <v>0</v>
      </c>
      <c r="R45" s="73"/>
      <c r="S45" s="15"/>
      <c r="T45" s="15"/>
      <c r="U45" s="15"/>
    </row>
    <row r="46" spans="2:21" x14ac:dyDescent="0.25">
      <c r="B46" s="47" t="s">
        <v>13</v>
      </c>
      <c r="C46" s="54">
        <v>11</v>
      </c>
      <c r="D46" s="55" t="s">
        <v>10</v>
      </c>
      <c r="E46" s="35">
        <v>88.552700000000002</v>
      </c>
      <c r="F46" s="35">
        <v>86.133799999999994</v>
      </c>
      <c r="G46" s="35">
        <v>86.523300000000006</v>
      </c>
      <c r="H46" s="35"/>
      <c r="I46" s="35"/>
      <c r="J46" s="19"/>
      <c r="K46" s="19"/>
      <c r="L46" s="19"/>
      <c r="M46" s="41"/>
      <c r="N46" s="19"/>
      <c r="O46" s="76"/>
      <c r="P46" s="30"/>
      <c r="Q46" s="31">
        <f>+SUM(M46-O46)</f>
        <v>0</v>
      </c>
      <c r="R46" s="73"/>
      <c r="S46" s="15"/>
      <c r="T46" s="15"/>
      <c r="U46" s="15"/>
    </row>
    <row r="47" spans="2:21" x14ac:dyDescent="0.25">
      <c r="B47" s="47" t="s">
        <v>15</v>
      </c>
      <c r="C47" s="54">
        <v>70</v>
      </c>
      <c r="D47" s="93" t="s">
        <v>139</v>
      </c>
      <c r="E47" s="35">
        <v>81.558099999999996</v>
      </c>
      <c r="F47" s="35">
        <v>81.217799999999997</v>
      </c>
      <c r="G47" s="85">
        <v>81.060400000000001</v>
      </c>
      <c r="H47" s="35"/>
      <c r="I47" s="35"/>
      <c r="K47" s="19"/>
      <c r="L47" s="19"/>
      <c r="M47" s="41"/>
      <c r="N47" s="19"/>
      <c r="O47" s="76"/>
      <c r="P47" s="30"/>
      <c r="Q47" s="31">
        <f t="shared" si="7"/>
        <v>0</v>
      </c>
      <c r="R47" s="73"/>
      <c r="S47" s="15"/>
      <c r="T47" s="15"/>
      <c r="U47" s="15"/>
    </row>
    <row r="48" spans="2:21" x14ac:dyDescent="0.25">
      <c r="B48" s="48" t="s">
        <v>118</v>
      </c>
      <c r="C48" s="49">
        <v>41</v>
      </c>
      <c r="D48" s="94" t="s">
        <v>119</v>
      </c>
      <c r="E48" s="35">
        <v>85.087599999999995</v>
      </c>
      <c r="F48" s="35">
        <v>84.245599999999996</v>
      </c>
      <c r="G48" s="35">
        <v>84.3245</v>
      </c>
      <c r="H48" s="35"/>
      <c r="I48" s="35"/>
      <c r="K48" s="19"/>
      <c r="L48" s="19"/>
      <c r="M48" s="41"/>
      <c r="N48" s="19"/>
      <c r="O48" s="76"/>
      <c r="P48" s="30"/>
      <c r="Q48" s="31">
        <f>+SUM(M48-O48)</f>
        <v>0</v>
      </c>
      <c r="R48" s="73"/>
      <c r="S48" s="15"/>
      <c r="T48" s="15"/>
      <c r="U48" s="15"/>
    </row>
    <row r="49" spans="2:21" x14ac:dyDescent="0.25">
      <c r="B49" s="48" t="s">
        <v>97</v>
      </c>
      <c r="C49" s="49">
        <v>14</v>
      </c>
      <c r="D49" s="94" t="s">
        <v>17</v>
      </c>
      <c r="E49" s="35">
        <v>87.521699999999996</v>
      </c>
      <c r="F49" s="35">
        <v>86.718299999999999</v>
      </c>
      <c r="G49" s="35">
        <v>86.318899999999999</v>
      </c>
      <c r="H49" s="35"/>
      <c r="I49" s="35"/>
      <c r="K49" s="19"/>
      <c r="L49" s="19"/>
      <c r="M49" s="41"/>
      <c r="N49" s="19"/>
      <c r="O49" s="76"/>
      <c r="P49" s="30"/>
      <c r="Q49" s="31"/>
      <c r="R49" s="73"/>
      <c r="S49" s="15"/>
      <c r="T49" s="15"/>
      <c r="U49" s="15"/>
    </row>
    <row r="50" spans="2:21" x14ac:dyDescent="0.25">
      <c r="B50" s="47" t="s">
        <v>102</v>
      </c>
      <c r="C50" s="54">
        <v>85</v>
      </c>
      <c r="D50" s="93" t="s">
        <v>103</v>
      </c>
      <c r="E50" s="35">
        <v>84.128399999999999</v>
      </c>
      <c r="F50" s="35">
        <v>83.274100000000004</v>
      </c>
      <c r="G50" s="35">
        <v>82.818899999999999</v>
      </c>
      <c r="H50" s="35"/>
      <c r="I50" s="35"/>
      <c r="K50" s="19"/>
      <c r="L50" s="19"/>
      <c r="M50" s="41"/>
      <c r="N50" s="19"/>
      <c r="O50" s="76"/>
      <c r="P50" s="30"/>
      <c r="Q50" s="31">
        <f>+SUM(M50-O50)</f>
        <v>0</v>
      </c>
      <c r="R50" s="73"/>
      <c r="S50" s="15"/>
      <c r="T50" s="15"/>
      <c r="U50" s="15"/>
    </row>
    <row r="51" spans="2:21" x14ac:dyDescent="0.25">
      <c r="B51" s="47" t="s">
        <v>48</v>
      </c>
      <c r="C51" s="54">
        <v>43</v>
      </c>
      <c r="D51" s="93" t="s">
        <v>52</v>
      </c>
      <c r="E51" s="35">
        <v>84.539900000000003</v>
      </c>
      <c r="F51" s="35">
        <v>83.268500000000003</v>
      </c>
      <c r="G51" s="35">
        <v>82.903599999999997</v>
      </c>
      <c r="H51" s="35"/>
      <c r="I51" s="35"/>
      <c r="J51" s="18"/>
      <c r="K51" s="19"/>
      <c r="L51" s="88"/>
      <c r="M51" s="44"/>
      <c r="N51" s="33"/>
      <c r="O51" s="77"/>
      <c r="P51" s="30"/>
      <c r="Q51" s="31">
        <f>+SUM(M51-O51)</f>
        <v>0</v>
      </c>
    </row>
    <row r="52" spans="2:21" x14ac:dyDescent="0.25">
      <c r="B52" s="47" t="s">
        <v>93</v>
      </c>
      <c r="C52" s="54">
        <v>75</v>
      </c>
      <c r="D52" s="162" t="s">
        <v>9</v>
      </c>
      <c r="E52" s="35">
        <v>86.394800000000004</v>
      </c>
      <c r="F52" s="35">
        <v>83.932299999999998</v>
      </c>
      <c r="G52" s="35">
        <v>83.016400000000004</v>
      </c>
      <c r="H52" s="35"/>
      <c r="I52" s="35"/>
      <c r="K52" s="19"/>
      <c r="L52" s="19"/>
      <c r="M52" s="41"/>
      <c r="N52" s="33"/>
      <c r="O52" s="76"/>
      <c r="P52" s="30"/>
      <c r="Q52" s="31">
        <f>+SUM(M52-O52)</f>
        <v>0</v>
      </c>
      <c r="R52" s="73"/>
      <c r="S52" s="15"/>
      <c r="T52" s="15"/>
      <c r="U52" s="15"/>
    </row>
    <row r="53" spans="2:21" x14ac:dyDescent="0.25">
      <c r="B53" s="5" t="s">
        <v>138</v>
      </c>
      <c r="C53" s="26">
        <v>28</v>
      </c>
      <c r="D53" s="21" t="s">
        <v>11</v>
      </c>
      <c r="E53" s="35">
        <v>81.7607</v>
      </c>
      <c r="F53" s="35">
        <v>81.407300000000006</v>
      </c>
      <c r="G53" s="35"/>
      <c r="H53" s="35"/>
      <c r="I53" s="35"/>
      <c r="K53" s="19"/>
      <c r="L53" s="19"/>
      <c r="M53" s="41"/>
      <c r="N53" s="19"/>
      <c r="O53" s="76"/>
      <c r="P53" s="30"/>
      <c r="Q53" s="31"/>
      <c r="R53" s="73"/>
      <c r="S53" s="15"/>
      <c r="T53" s="15"/>
      <c r="U53" s="15"/>
    </row>
    <row r="54" spans="2:21" x14ac:dyDescent="0.25">
      <c r="B54" s="5" t="s">
        <v>136</v>
      </c>
      <c r="C54" s="26">
        <v>94</v>
      </c>
      <c r="D54" s="21" t="s">
        <v>123</v>
      </c>
      <c r="E54" s="35">
        <v>87.993399999999994</v>
      </c>
      <c r="F54" s="35">
        <v>83.879900000000006</v>
      </c>
      <c r="G54" s="35">
        <v>83.872200000000007</v>
      </c>
      <c r="H54" s="35"/>
      <c r="I54" s="35"/>
      <c r="K54" s="19"/>
      <c r="L54" s="19"/>
      <c r="M54" s="41"/>
      <c r="N54" s="19"/>
      <c r="O54" s="76"/>
      <c r="P54" s="30"/>
      <c r="Q54" s="31"/>
      <c r="R54" s="73"/>
      <c r="S54" s="15"/>
      <c r="T54" s="15"/>
      <c r="U54" s="15"/>
    </row>
    <row r="55" spans="2:21" x14ac:dyDescent="0.25">
      <c r="B55" s="48" t="s">
        <v>122</v>
      </c>
      <c r="C55" s="49">
        <v>23</v>
      </c>
      <c r="D55" s="218" t="s">
        <v>137</v>
      </c>
      <c r="E55" s="35">
        <v>89.498699999999999</v>
      </c>
      <c r="F55" s="35">
        <v>89.371099999999998</v>
      </c>
      <c r="G55" s="35">
        <v>87.875200000000007</v>
      </c>
      <c r="H55" s="35"/>
      <c r="I55" s="35"/>
      <c r="J55" s="19"/>
      <c r="K55" s="19"/>
      <c r="L55" s="19"/>
      <c r="M55" s="41"/>
      <c r="N55" s="19"/>
      <c r="O55" s="76"/>
      <c r="P55" s="165"/>
      <c r="Q55" s="31">
        <f>+SUM(M55-O55)</f>
        <v>0</v>
      </c>
      <c r="R55" s="73"/>
      <c r="S55" s="15"/>
      <c r="T55" s="15"/>
      <c r="U55" s="15"/>
    </row>
    <row r="56" spans="2:21" x14ac:dyDescent="0.25">
      <c r="B56" s="48" t="s">
        <v>24</v>
      </c>
      <c r="C56" s="49">
        <v>57</v>
      </c>
      <c r="D56" s="218" t="s">
        <v>47</v>
      </c>
      <c r="E56" s="35">
        <v>96.104100000000003</v>
      </c>
      <c r="F56" s="35">
        <v>92.125100000000003</v>
      </c>
      <c r="G56" s="35">
        <v>92.069699999999997</v>
      </c>
      <c r="H56" s="35"/>
      <c r="I56" s="35"/>
      <c r="J56" s="19"/>
      <c r="K56" s="19"/>
      <c r="L56" s="19"/>
      <c r="M56" s="41"/>
      <c r="N56" s="19"/>
      <c r="O56" s="76"/>
      <c r="P56" s="165"/>
      <c r="Q56" s="31"/>
      <c r="R56" s="73"/>
      <c r="S56" s="15"/>
      <c r="T56" s="15"/>
      <c r="U56" s="15"/>
    </row>
    <row r="57" spans="2:21" x14ac:dyDescent="0.25">
      <c r="B57" s="47" t="s">
        <v>39</v>
      </c>
      <c r="C57" s="54">
        <v>69</v>
      </c>
      <c r="D57" s="93" t="s">
        <v>27</v>
      </c>
      <c r="E57" s="35"/>
      <c r="F57" s="35"/>
      <c r="G57" s="35"/>
      <c r="H57" s="35"/>
      <c r="I57" s="35"/>
      <c r="K57" s="19"/>
      <c r="L57" s="19"/>
      <c r="M57" s="41"/>
      <c r="N57" s="19"/>
      <c r="O57" s="76"/>
      <c r="P57" s="165"/>
      <c r="Q57" s="31">
        <f>+SUM(M57-O57)</f>
        <v>0</v>
      </c>
      <c r="R57" s="73"/>
      <c r="S57" s="15"/>
      <c r="T57" s="15"/>
      <c r="U57" s="15"/>
    </row>
    <row r="58" spans="2:21" x14ac:dyDescent="0.25">
      <c r="B58" s="47" t="s">
        <v>36</v>
      </c>
      <c r="C58" s="54">
        <v>3</v>
      </c>
      <c r="D58" s="55" t="s">
        <v>11</v>
      </c>
      <c r="E58" s="35"/>
      <c r="F58" s="35"/>
      <c r="G58" s="35"/>
      <c r="H58" s="35"/>
      <c r="I58" s="35"/>
      <c r="J58" s="18"/>
      <c r="K58" s="19"/>
      <c r="L58" s="88"/>
      <c r="M58" s="41"/>
      <c r="N58" s="33"/>
      <c r="O58" s="76"/>
      <c r="P58" s="165"/>
      <c r="Q58" s="31">
        <f>+SUM(M58-O58)</f>
        <v>0</v>
      </c>
      <c r="R58" s="73"/>
      <c r="S58" s="15"/>
      <c r="T58" s="15"/>
      <c r="U58" s="15"/>
    </row>
    <row r="59" spans="2:21" x14ac:dyDescent="0.25">
      <c r="B59" s="47" t="s">
        <v>49</v>
      </c>
      <c r="C59" s="54">
        <v>10</v>
      </c>
      <c r="D59" s="93" t="s">
        <v>101</v>
      </c>
      <c r="E59" s="35"/>
      <c r="F59" s="35"/>
      <c r="G59" s="35"/>
      <c r="H59" s="35"/>
      <c r="I59" s="35"/>
      <c r="K59" s="19"/>
      <c r="L59" s="19"/>
      <c r="M59" s="41"/>
      <c r="N59" s="19"/>
      <c r="O59" s="76"/>
      <c r="P59" s="30"/>
      <c r="Q59" s="31">
        <f>+SUM(M59-O59)</f>
        <v>0</v>
      </c>
      <c r="R59" s="73"/>
      <c r="S59" s="15"/>
      <c r="T59" s="15"/>
      <c r="U59" s="15"/>
    </row>
    <row r="60" spans="2:21" x14ac:dyDescent="0.25">
      <c r="B60" s="47" t="s">
        <v>25</v>
      </c>
      <c r="C60" s="54">
        <v>92</v>
      </c>
      <c r="D60" s="162" t="s">
        <v>28</v>
      </c>
      <c r="E60" s="35"/>
      <c r="F60" s="35"/>
      <c r="G60" s="35"/>
      <c r="H60" s="35"/>
      <c r="I60" s="35"/>
      <c r="K60" s="19"/>
      <c r="L60" s="19"/>
      <c r="M60" s="41"/>
      <c r="N60" s="19"/>
      <c r="O60" s="76"/>
      <c r="P60" s="30"/>
      <c r="Q60" s="31">
        <f>+SUM(M60-O60)</f>
        <v>0</v>
      </c>
      <c r="R60" s="73"/>
      <c r="S60" s="15"/>
      <c r="T60" s="15"/>
      <c r="U60" s="15"/>
    </row>
    <row r="61" spans="2:21" x14ac:dyDescent="0.25">
      <c r="B61" s="7" t="s">
        <v>41</v>
      </c>
      <c r="C61" s="49">
        <v>77</v>
      </c>
      <c r="D61" s="96" t="s">
        <v>99</v>
      </c>
      <c r="E61" s="35"/>
      <c r="F61" s="35"/>
      <c r="G61" s="35"/>
      <c r="H61" s="37"/>
      <c r="I61" s="35"/>
      <c r="J61" s="19"/>
      <c r="K61" s="19"/>
      <c r="L61" s="19"/>
      <c r="M61" s="41"/>
      <c r="N61" s="19"/>
      <c r="O61" s="76"/>
      <c r="P61" s="30"/>
      <c r="Q61" s="31">
        <f>+SUM(M61-O61)</f>
        <v>0</v>
      </c>
      <c r="R61" s="73"/>
      <c r="S61" s="15"/>
      <c r="T61" s="15"/>
      <c r="U61" s="15"/>
    </row>
    <row r="62" spans="2:21" ht="15.75" thickBot="1" x14ac:dyDescent="0.3">
      <c r="B62" s="47" t="s">
        <v>114</v>
      </c>
      <c r="C62" s="54">
        <v>12</v>
      </c>
      <c r="D62" s="93" t="s">
        <v>115</v>
      </c>
      <c r="E62" s="35"/>
      <c r="F62" s="35"/>
      <c r="G62" s="35"/>
      <c r="H62" s="35"/>
      <c r="I62" s="35"/>
      <c r="J62" s="18"/>
      <c r="K62" s="19"/>
      <c r="L62" s="88"/>
      <c r="M62" s="81"/>
      <c r="N62" s="19"/>
      <c r="O62" s="76"/>
      <c r="P62" s="165"/>
      <c r="Q62" s="31">
        <f t="shared" si="7"/>
        <v>0</v>
      </c>
      <c r="R62" s="73"/>
      <c r="S62" s="15"/>
      <c r="T62" s="15"/>
      <c r="U62" s="15"/>
    </row>
    <row r="63" spans="2:21" ht="15.75" thickBot="1" x14ac:dyDescent="0.3">
      <c r="E63" s="1"/>
      <c r="O63" s="173"/>
      <c r="P63" s="259" t="s">
        <v>92</v>
      </c>
      <c r="Q63" s="260"/>
    </row>
    <row r="64" spans="2:21" x14ac:dyDescent="0.25">
      <c r="B64" s="48" t="s">
        <v>143</v>
      </c>
    </row>
    <row r="65" spans="2:2" x14ac:dyDescent="0.25">
      <c r="B65" s="47" t="s">
        <v>144</v>
      </c>
    </row>
  </sheetData>
  <sortState xmlns:xlrd2="http://schemas.microsoft.com/office/spreadsheetml/2017/richdata2" ref="B7:O7">
    <sortCondition ref="K30"/>
  </sortState>
  <mergeCells count="6">
    <mergeCell ref="P63:Q63"/>
    <mergeCell ref="E39:L39"/>
    <mergeCell ref="E3:L3"/>
    <mergeCell ref="B3:D3"/>
    <mergeCell ref="B39:D39"/>
    <mergeCell ref="P35:Q35"/>
  </mergeCells>
  <phoneticPr fontId="14" type="noConversion"/>
  <pageMargins left="0.25" right="0.25" top="0.75" bottom="0.75" header="0.3" footer="0.3"/>
  <pageSetup paperSize="9" orientation="landscape" r:id="rId1"/>
  <ignoredErrors>
    <ignoredError sqref="Q2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F 2 n m U i L I g h e k A A A A 9 Q A A A B I A H A B D b 2 5 m a W c v U G F j a 2 F n Z S 5 4 b W w g o h g A K K A U A A A A A A A A A A A A A A A A A A A A A A A A A A A A h Y + x D o I w G I R f h X S n L c V B S S k x r p K Y G I 1 r U y o 0 w o + h x f J u D j 6 S r y B G U T f H + + 4 u u b t f b z w b m j q 4 6 M 6 a F l I U Y Y o C D a o t D J Q p 6 t 0 x n K N M 8 I 1 U J 1 n q Y A y D T Q Z r U l Q 5 d 0 4 I 8 d 5 j H + O 2 K w m j N C K H f L 1 V l W 5 k a M A 6 C U q j T 6 v 4 3 0 K C 7 1 9 j B M O L G M 8 Y w 5 S T i f H c w N d n 4 9 y n + w P 5 q q 9 d 3 2 m h I V z u O J k k J + 8 L 4 g F Q S w M E F A A C A A g A F 2 n m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d p 5 l I o i k e 4 D g A A A B E A A A A T A B w A R m 9 y b X V s Y X M v U 2 V j d G l v b j E u b S C i G A A o o B Q A A A A A A A A A A A A A A A A A A A A A A A A A A A A r T k 0 u y c z P U w i G 0 I b W A F B L A Q I t A B Q A A g A I A B d p 5 l I i y I I X p A A A A P U A A A A S A A A A A A A A A A A A A A A A A A A A A A B D b 2 5 m a W c v U G F j a 2 F n Z S 5 4 b W x Q S w E C L Q A U A A I A C A A X a e Z S D 8 r p q 6 Q A A A D p A A A A E w A A A A A A A A A A A A A A A A D w A A A A W 0 N v b n R l b n R f V H l w Z X N d L n h t b F B L A Q I t A B Q A A g A I A B d p 5 l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/ d 8 8 7 q W Y + R J z T w z R d h e 5 u A A A A A A I A A A A A A B B m A A A A A Q A A I A A A A F m V v d I 2 N s A a f s t L D f Z d M 0 9 7 Z y V 3 S P Z / p q b d H 5 K m v C z 3 A A A A A A 6 A A A A A A g A A I A A A A K a P 6 2 M Y 5 + r j j H l i o 4 o g A n k l c e P q X j N 6 l h R d w J p E r i u c U A A A A M p R P L f G R f + M b C 6 W I 3 f L U Y L U c f O c A o n p P I m l o 6 z O A 9 w u L 4 b k 6 U h B l E H j U R X z G B w 5 K R g f j k 6 O 6 r g z P L / j H y J A D P 9 E l c P w v o I R B f u E Q k I R H c q D Q A A A A P 2 f 3 p / g W K p 2 V 1 T k q S g o w t 0 / J n 4 d F 9 u P E Q 8 6 N 4 U k d J 0 G 9 G W O J a W i x B I X A G 5 o E x f d h A W D Q 5 j g 8 4 N 3 c z / x 6 E v w a X 0 = < / D a t a M a s h u p > 
</file>

<file path=customXml/itemProps1.xml><?xml version="1.0" encoding="utf-8"?>
<ds:datastoreItem xmlns:ds="http://schemas.openxmlformats.org/officeDocument/2006/customXml" ds:itemID="{2F98D98F-1D12-4CC6-B78C-AA8E7EDFBD8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1200</vt:lpstr>
      <vt:lpstr>1600</vt:lpstr>
      <vt:lpstr>most improved</vt:lpstr>
      <vt:lpstr>'most improved'!Print_Area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dcqfi</dc:creator>
  <cp:lastModifiedBy>Lockett, Myles (RTIO)</cp:lastModifiedBy>
  <cp:lastPrinted>2020-12-01T07:53:00Z</cp:lastPrinted>
  <dcterms:created xsi:type="dcterms:W3CDTF">2007-03-16T11:15:20Z</dcterms:created>
  <dcterms:modified xsi:type="dcterms:W3CDTF">2023-03-28T02:26:47Z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5d3e0b94-22ed-43b4-8d78-921517beb565</vt:lpwstr>
  </property>
</Properties>
</file>